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600" windowHeight="10131"/>
  </bookViews>
  <sheets>
    <sheet name="Loan Calculator" sheetId="1" r:id="rId1"/>
  </sheets>
  <definedNames>
    <definedName name="ColumnTitle1">Loan[[#Headers],[PMT NO.]]</definedName>
    <definedName name="EndingBalance">-FV(InterestRate/12,PaymentNumber,-MonthlyPayment,LoanAmount)</definedName>
    <definedName name="HeaderRow">ROW('Loan Calculator'!$8:$8)</definedName>
    <definedName name="InterestAmt">-IPMT(InterestRate/12,PaymentNumber,NumberOfPayments,LoanAmount)</definedName>
    <definedName name="InterestRate">'Loan Calculator'!$D$4</definedName>
    <definedName name="LastCol">COUNTA('Loan Calculator'!$8:$8)</definedName>
    <definedName name="LastRow">MATCH(9.99E+307,'Loan Calculator'!$B:$B)</definedName>
    <definedName name="LoanAmount">'Loan Calculator'!$D$3</definedName>
    <definedName name="LoanIsGood">IF(LoanAmount*InterestRate*LoanYears*LoanStartDate&gt;0,1,0)</definedName>
    <definedName name="LoanIsNotPaid">IF(PaymentNumber&lt;=NumberOfPayments,1,0)</definedName>
    <definedName name="LoanStartDate">'Loan Calculator'!$D$6</definedName>
    <definedName name="LoanValue">-FV(InterestRate/12,PaymentNumber-1,-MonthlyPayment,LoanAmount)</definedName>
    <definedName name="LoanYears">'Loan Calculator'!$D$5</definedName>
    <definedName name="MonthlyPayment">-PMT(InterestRate/12,NumberOfPayments,LoanAmount)</definedName>
    <definedName name="NumberOfPayments">'Loan Calculator'!$H$4</definedName>
    <definedName name="PaymentDate">DATE(YEAR(LoanStartDate),MONTH(LoanStartDate)+PaymentNumber,DAY(LoanStartDate))</definedName>
    <definedName name="PaymentNumber">ROW()-HeaderRow</definedName>
    <definedName name="Principal">-PPMT(InterestRate/12,PaymentNumber,NumberOfPayments,LoanAmount)</definedName>
    <definedName name="_xlnm.Print_Titles" localSheetId="0">'Loan Calculator'!$8:$8</definedName>
    <definedName name="PrintArea_SET">OFFSET('Loan Calculator'!$B$1,,,LastRow,LastCol)</definedName>
    <definedName name="RowTitleRegion1..D6">'Loan Calculator'!$B$3</definedName>
    <definedName name="RowTitleRegion2..H6">'Loan Calculator'!$F$3</definedName>
    <definedName name="Total_Interest">'Loan Calculator'!$H$5</definedName>
    <definedName name="TotalLoanCost">'Loan Calculator'!$H$6</definedName>
  </definedNames>
  <calcPr calcId="162913" iterate="1"/>
</workbook>
</file>

<file path=xl/calcChain.xml><?xml version="1.0" encoding="utf-8"?>
<calcChain xmlns="http://schemas.openxmlformats.org/spreadsheetml/2006/main">
  <c r="D6" i="1" l="1"/>
  <c r="H4" i="1" l="1"/>
  <c r="B132" i="1" s="1"/>
  <c r="H3" i="1" l="1"/>
  <c r="B41" i="1"/>
  <c r="H6" i="1"/>
  <c r="H5" i="1" s="1"/>
  <c r="B9" i="1"/>
  <c r="B33" i="1"/>
  <c r="B15" i="1"/>
  <c r="B20" i="1"/>
  <c r="B49" i="1"/>
  <c r="B25" i="1"/>
  <c r="B57" i="1"/>
  <c r="B13" i="1"/>
  <c r="B19" i="1"/>
  <c r="B24" i="1"/>
  <c r="B32" i="1"/>
  <c r="B40" i="1"/>
  <c r="B48" i="1"/>
  <c r="B56" i="1"/>
  <c r="B64" i="1"/>
  <c r="B72" i="1"/>
  <c r="B88" i="1"/>
  <c r="B104" i="1"/>
  <c r="B120" i="1"/>
  <c r="B65" i="1"/>
  <c r="B76" i="1"/>
  <c r="B92" i="1"/>
  <c r="B108" i="1"/>
  <c r="B124" i="1"/>
  <c r="B11" i="1"/>
  <c r="B16" i="1"/>
  <c r="B21" i="1"/>
  <c r="B28" i="1"/>
  <c r="B36" i="1"/>
  <c r="B44" i="1"/>
  <c r="B52" i="1"/>
  <c r="B60" i="1"/>
  <c r="B68" i="1"/>
  <c r="B80" i="1"/>
  <c r="B96" i="1"/>
  <c r="B112" i="1"/>
  <c r="B128" i="1"/>
  <c r="B12" i="1"/>
  <c r="B17" i="1"/>
  <c r="B23" i="1"/>
  <c r="B29" i="1"/>
  <c r="B37" i="1"/>
  <c r="B45" i="1"/>
  <c r="B53" i="1"/>
  <c r="B61" i="1"/>
  <c r="B69" i="1"/>
  <c r="B84" i="1"/>
  <c r="B100" i="1"/>
  <c r="B116" i="1"/>
  <c r="H368" i="1"/>
  <c r="H364" i="1"/>
  <c r="H360" i="1"/>
  <c r="H356" i="1"/>
  <c r="H352" i="1"/>
  <c r="H348" i="1"/>
  <c r="H344" i="1"/>
  <c r="H340" i="1"/>
  <c r="H336" i="1"/>
  <c r="H332" i="1"/>
  <c r="H328" i="1"/>
  <c r="H324" i="1"/>
  <c r="H320" i="1"/>
  <c r="H316" i="1"/>
  <c r="H312" i="1"/>
  <c r="H308" i="1"/>
  <c r="H304" i="1"/>
  <c r="H300" i="1"/>
  <c r="H296" i="1"/>
  <c r="H292" i="1"/>
  <c r="H288" i="1"/>
  <c r="H284" i="1"/>
  <c r="H280" i="1"/>
  <c r="H276" i="1"/>
  <c r="H272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367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366" i="1"/>
  <c r="H362" i="1"/>
  <c r="H358" i="1"/>
  <c r="H354" i="1"/>
  <c r="H350" i="1"/>
  <c r="H346" i="1"/>
  <c r="H342" i="1"/>
  <c r="H338" i="1"/>
  <c r="H334" i="1"/>
  <c r="H330" i="1"/>
  <c r="H326" i="1"/>
  <c r="H322" i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8" i="1"/>
  <c r="H24" i="1"/>
  <c r="H20" i="1"/>
  <c r="H16" i="1"/>
  <c r="H1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H27" i="1"/>
  <c r="H23" i="1"/>
  <c r="H19" i="1"/>
  <c r="H15" i="1"/>
  <c r="H1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H26" i="1"/>
  <c r="H22" i="1"/>
  <c r="H18" i="1"/>
  <c r="H14" i="1"/>
  <c r="H1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H25" i="1"/>
  <c r="H21" i="1"/>
  <c r="H17" i="1"/>
  <c r="H13" i="1"/>
  <c r="H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136" i="1"/>
  <c r="G128" i="1"/>
  <c r="G120" i="1"/>
  <c r="G112" i="1"/>
  <c r="G104" i="1"/>
  <c r="G96" i="1"/>
  <c r="G88" i="1"/>
  <c r="G80" i="1"/>
  <c r="G72" i="1"/>
  <c r="G64" i="1"/>
  <c r="G56" i="1"/>
  <c r="G50" i="1"/>
  <c r="G45" i="1"/>
  <c r="G41" i="1"/>
  <c r="G37" i="1"/>
  <c r="G33" i="1"/>
  <c r="G29" i="1"/>
  <c r="G25" i="1"/>
  <c r="G21" i="1"/>
  <c r="G17" i="1"/>
  <c r="G13" i="1"/>
  <c r="G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G135" i="1"/>
  <c r="G127" i="1"/>
  <c r="G119" i="1"/>
  <c r="G111" i="1"/>
  <c r="G103" i="1"/>
  <c r="G95" i="1"/>
  <c r="G87" i="1"/>
  <c r="G79" i="1"/>
  <c r="G71" i="1"/>
  <c r="G63" i="1"/>
  <c r="G55" i="1"/>
  <c r="G48" i="1"/>
  <c r="G44" i="1"/>
  <c r="G40" i="1"/>
  <c r="G36" i="1"/>
  <c r="G32" i="1"/>
  <c r="G28" i="1"/>
  <c r="G24" i="1"/>
  <c r="G20" i="1"/>
  <c r="G16" i="1"/>
  <c r="G1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G132" i="1"/>
  <c r="G124" i="1"/>
  <c r="G116" i="1"/>
  <c r="G108" i="1"/>
  <c r="G100" i="1"/>
  <c r="G92" i="1"/>
  <c r="G84" i="1"/>
  <c r="G76" i="1"/>
  <c r="G68" i="1"/>
  <c r="G60" i="1"/>
  <c r="G52" i="1"/>
  <c r="G47" i="1"/>
  <c r="G43" i="1"/>
  <c r="G39" i="1"/>
  <c r="G35" i="1"/>
  <c r="G31" i="1"/>
  <c r="G27" i="1"/>
  <c r="G23" i="1"/>
  <c r="G19" i="1"/>
  <c r="G15" i="1"/>
  <c r="G1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G131" i="1"/>
  <c r="G123" i="1"/>
  <c r="G115" i="1"/>
  <c r="G107" i="1"/>
  <c r="G99" i="1"/>
  <c r="G91" i="1"/>
  <c r="G83" i="1"/>
  <c r="G75" i="1"/>
  <c r="G67" i="1"/>
  <c r="G59" i="1"/>
  <c r="G51" i="1"/>
  <c r="G46" i="1"/>
  <c r="G42" i="1"/>
  <c r="G38" i="1"/>
  <c r="G34" i="1"/>
  <c r="G30" i="1"/>
  <c r="G26" i="1"/>
  <c r="G22" i="1"/>
  <c r="G18" i="1"/>
  <c r="G14" i="1"/>
  <c r="G1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8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7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1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16" i="1"/>
  <c r="F109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D318" i="1"/>
  <c r="D310" i="1"/>
  <c r="D302" i="1"/>
  <c r="D294" i="1"/>
  <c r="D286" i="1"/>
  <c r="D278" i="1"/>
  <c r="D270" i="1"/>
  <c r="D262" i="1"/>
  <c r="D254" i="1"/>
  <c r="D246" i="1"/>
  <c r="D238" i="1"/>
  <c r="D230" i="1"/>
  <c r="D222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B367" i="1"/>
  <c r="B363" i="1"/>
  <c r="B359" i="1"/>
  <c r="B355" i="1"/>
  <c r="B351" i="1"/>
  <c r="B347" i="1"/>
  <c r="B343" i="1"/>
  <c r="B339" i="1"/>
  <c r="B335" i="1"/>
  <c r="D314" i="1"/>
  <c r="D306" i="1"/>
  <c r="D298" i="1"/>
  <c r="D290" i="1"/>
  <c r="D282" i="1"/>
  <c r="D274" i="1"/>
  <c r="D266" i="1"/>
  <c r="D258" i="1"/>
  <c r="D250" i="1"/>
  <c r="D242" i="1"/>
  <c r="D234" i="1"/>
  <c r="D226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1" i="1"/>
  <c r="B316" i="1"/>
  <c r="B321" i="1"/>
  <c r="B327" i="1"/>
  <c r="B332" i="1"/>
  <c r="B340" i="1"/>
  <c r="B348" i="1"/>
  <c r="B356" i="1"/>
  <c r="B364" i="1"/>
  <c r="C12" i="1"/>
  <c r="C20" i="1"/>
  <c r="C28" i="1"/>
  <c r="C36" i="1"/>
  <c r="C44" i="1"/>
  <c r="C52" i="1"/>
  <c r="C60" i="1"/>
  <c r="C68" i="1"/>
  <c r="C76" i="1"/>
  <c r="C84" i="1"/>
  <c r="C92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2" i="1"/>
  <c r="B317" i="1"/>
  <c r="B323" i="1"/>
  <c r="B328" i="1"/>
  <c r="B333" i="1"/>
  <c r="B341" i="1"/>
  <c r="B349" i="1"/>
  <c r="B357" i="1"/>
  <c r="B365" i="1"/>
  <c r="C13" i="1"/>
  <c r="C21" i="1"/>
  <c r="C29" i="1"/>
  <c r="C37" i="1"/>
  <c r="C45" i="1"/>
  <c r="C53" i="1"/>
  <c r="C61" i="1"/>
  <c r="C69" i="1"/>
  <c r="C77" i="1"/>
  <c r="C85" i="1"/>
  <c r="C93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3" i="1"/>
  <c r="B319" i="1"/>
  <c r="B324" i="1"/>
  <c r="B329" i="1"/>
  <c r="B336" i="1"/>
  <c r="B344" i="1"/>
  <c r="B352" i="1"/>
  <c r="B360" i="1"/>
  <c r="B368" i="1"/>
  <c r="C16" i="1"/>
  <c r="C24" i="1"/>
  <c r="C32" i="1"/>
  <c r="C40" i="1"/>
  <c r="C48" i="1"/>
  <c r="C56" i="1"/>
  <c r="C64" i="1"/>
  <c r="C72" i="1"/>
  <c r="C80" i="1"/>
  <c r="C88" i="1"/>
  <c r="C96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5" i="1"/>
  <c r="B320" i="1"/>
  <c r="B325" i="1"/>
  <c r="B331" i="1"/>
  <c r="B337" i="1"/>
  <c r="B345" i="1"/>
  <c r="B353" i="1"/>
  <c r="B361" i="1"/>
  <c r="C9" i="1"/>
  <c r="C17" i="1"/>
  <c r="C25" i="1"/>
  <c r="C33" i="1"/>
  <c r="C41" i="1"/>
  <c r="C49" i="1"/>
  <c r="C57" i="1"/>
  <c r="C65" i="1"/>
  <c r="C73" i="1"/>
  <c r="C81" i="1"/>
  <c r="C89" i="1"/>
  <c r="C97" i="1"/>
</calcChain>
</file>

<file path=xl/sharedStrings.xml><?xml version="1.0" encoding="utf-8"?>
<sst xmlns="http://schemas.openxmlformats.org/spreadsheetml/2006/main" count="18" uniqueCount="18">
  <si>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</si>
  <si>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</si>
  <si>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</si>
  <si>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</si>
  <si>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</si>
  <si>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</si>
  <si>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</si>
  <si>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</si>
  <si>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LOAN SUMMARY</t>
  </si>
  <si>
    <t>PMT NO.</t>
  </si>
  <si>
    <t>PAYMENT DATE</t>
  </si>
  <si>
    <t>BEGINNING BALANCE</t>
  </si>
  <si>
    <t>PAYMENT</t>
  </si>
  <si>
    <t>PRINCIPAL</t>
  </si>
  <si>
    <t>INTEREST</t>
  </si>
  <si>
    <t>ENDING BALANCE</t>
  </si>
  <si>
    <t>LOAN VALUES</t>
  </si>
  <si>
    <t>COMMERCIAL MORTGAGE LOAN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</si>
</sst>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 tint="0.24994659260841701"/>
      <name val="Arial"/>
      <family val="2"/>
      <scheme val="minor"/>
    </font>
    <font>
      <sz val="10"/>
      <name val="Tahoma"/>
      <family val="2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Microsoft Sans Serif"/>
      <family val="2"/>
      <scheme val="maj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</borders>
  <cellStyleXfs count="12">
    <xf numFmtId="0" fontId="0" fillId="0" borderId="0">
      <alignment vertical="center"/>
    </xf>
    <xf numFmtId="164" fontId="7" fillId="0" borderId="0" applyFont="0" applyFill="0" applyBorder="0" applyProtection="0">
      <alignment horizontal="right"/>
    </xf>
    <xf numFmtId="0" fontId="4" fillId="0" borderId="1" applyNumberFormat="0" applyFill="0" applyProtection="0"/>
    <xf numFmtId="0" fontId="4" fillId="0" borderId="1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6" fillId="2" borderId="2" applyNumberFormat="0" applyProtection="0"/>
    <xf numFmtId="0" fontId="5" fillId="0" borderId="2" applyNumberFormat="0" applyProtection="0">
      <alignment vertical="center"/>
    </xf>
    <xf numFmtId="0" fontId="3" fillId="0" borderId="0" applyNumberFormat="0" applyFill="0" applyBorder="0" applyAlignment="0" applyProtection="0"/>
    <xf numFmtId="0" fontId="2" fillId="0" borderId="3" applyNumberFormat="0" applyFill="0" applyProtection="0">
      <alignment vertical="center"/>
    </xf>
    <xf numFmtId="14" fontId="6" fillId="0" borderId="0" applyFont="0" applyFill="0" applyBorder="0" applyAlignment="0">
      <alignment vertical="center"/>
    </xf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4" fillId="0" borderId="1" xfId="2"/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right" vertical="center" wrapText="1"/>
    </xf>
    <xf numFmtId="0" fontId="2" fillId="0" borderId="3" xfId="8">
      <alignment vertical="center"/>
    </xf>
    <xf numFmtId="14" fontId="6" fillId="2" borderId="2" xfId="9" applyFill="1" applyBorder="1" applyAlignment="1"/>
    <xf numFmtId="14" fontId="0" fillId="0" borderId="0" xfId="9" applyFont="1" applyFill="1" applyBorder="1" applyAlignment="1">
      <alignment horizontal="left" vertical="center"/>
    </xf>
    <xf numFmtId="164" fontId="6" fillId="2" borderId="2" xfId="1" applyFont="1" applyFill="1" applyBorder="1">
      <alignment horizontal="right"/>
    </xf>
    <xf numFmtId="164" fontId="0" fillId="0" borderId="0" xfId="1" applyFont="1" applyFill="1" applyBorder="1">
      <alignment horizontal="right"/>
    </xf>
    <xf numFmtId="10" fontId="6" fillId="2" borderId="2" xfId="11" applyFill="1" applyBorder="1"/>
    <xf numFmtId="3" fontId="0" fillId="0" borderId="0" xfId="10" applyFont="1" applyFill="1" applyBorder="1" applyAlignment="1">
      <alignment horizontal="left" vertical="center"/>
    </xf>
    <xf numFmtId="3" fontId="6" fillId="2" borderId="2" xfId="10" applyFill="1" applyBorder="1"/>
    <xf numFmtId="0" fontId="5" fillId="0" borderId="2" xfId="6">
      <alignment vertical="center"/>
    </xf>
  </cellXfs>
  <cellStyles count="12">
    <cellStyle name="Comma" xfId="10" builtinId="3" customBuiltin="1"/>
    <cellStyle name="Currency" xfId="1" builtinId="4" customBuiltin="1"/>
    <cellStyle name="Date" xfId="9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7" builtinId="19" customBuiltin="1"/>
    <cellStyle name="Input" xfId="5" builtinId="20" customBuiltin="1"/>
    <cellStyle name="Normal" xfId="0" builtinId="0" customBuiltin="1"/>
    <cellStyle name="Percent" xfId="11" builtinId="5" customBuiltin="1"/>
    <cellStyle name="Title" xfId="8" builtinId="15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Loan Calculator" defaultPivotStyle="PivotStyleLight16">
    <tableStyle name="Loan Calculator" pivot="0" count="7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Loan" displayName="Loan" ref="B8:H368" totalsRowShown="0" headerRowDxfId="8" dataDxfId="7">
  <tableColumns count="7">
    <tableColumn id="1" name="PMT NO." dataDxfId="6" dataCellStyle="Comma">
      <calculatedColumnFormula>IFERROR(IF(LoanIsNotPaid*LoanIsGood,PaymentNumber,""), "")</calculatedColumnFormula>
    </tableColumn>
    <tableColumn id="2" name="PAYMENT DATE" dataDxfId="5" dataCellStyle="Date">
      <calculatedColumnFormula>IFERROR(IF(LoanIsNotPaid*LoanIsGood,PaymentDate,""), "")</calculatedColumnFormula>
    </tableColumn>
    <tableColumn id="3" name="BEGINNING BALANCE" dataDxfId="4" dataCellStyle="Currency">
      <calculatedColumnFormula>IFERROR(IF(LoanIsNotPaid*LoanIsGood,LoanValue,""), "")</calculatedColumnFormula>
    </tableColumn>
    <tableColumn id="4" name="PAYMENT" dataDxfId="3" dataCellStyle="Currency">
      <calculatedColumnFormula>IFERROR(IF(LoanIsNotPaid*LoanIsGood,MonthlyPayment,""), "")</calculatedColumnFormula>
    </tableColumn>
    <tableColumn id="5" name="PRINCIPAL" dataDxfId="2" dataCellStyle="Currency">
      <calculatedColumnFormula>IFERROR(IF(LoanIsNotPaid*LoanIsGood,Principal,""), "")</calculatedColumnFormula>
    </tableColumn>
    <tableColumn id="6" name="INTEREST" dataDxfId="1" dataCellStyle="Currency">
      <calculatedColumnFormula>IFERROR(IF(LoanIsNotPaid*LoanIsGood,InterestAmt,""), "")</calculatedColumnFormula>
    </tableColumn>
    <tableColumn id="7" name="ENDING BALANCE" dataDxfId="0" dataCellStyle="Currency">
      <calculatedColumnFormula>IFERROR(IF(LoanIsNotPaid*LoanIsGood,EndingBalance,""), "")</calculatedColumnFormula>
    </tableColumn>
  </tableColumns>
  <tableStyleInfo name="Loan Calculator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Office Theme">
  <a:themeElements>
    <a:clrScheme name="Loan Calculato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Calculator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368"/>
  <sheetViews>
    <sheetView showGridLines="0" tabSelected="1" zoomScaleNormal="100" workbookViewId="0">
      <pane ySplit="8" topLeftCell="A9" activePane="bottomLeft" state="frozenSplit"/>
      <selection pane="bottomLeft" activeCell="N25" sqref="N25"/>
    </sheetView>
  </sheetViews>
  <sheetFormatPr defaultRowHeight="14.15" x14ac:dyDescent="0.3"/>
  <cols>
    <col min="1" max="1" width="2.5703125" customWidth="1"/>
    <col min="2" max="2" width="5.7109375" style="1" customWidth="1"/>
    <col min="3" max="8" width="15.5" style="1" customWidth="1"/>
    <col min="9" max="9" width="2.5703125" customWidth="1"/>
  </cols>
  <sheetData>
    <row r="1" spans="2:8" ht="30" customHeight="1" thickBot="1" x14ac:dyDescent="0.4">
      <c r="B1" s="5" t="s">
        <v>17</v>
      </c>
      <c r="C1" s="5"/>
      <c r="D1" s="5"/>
      <c r="E1" s="5"/>
      <c r="F1" s="5"/>
      <c r="G1" s="5"/>
      <c r="H1" s="5"/>
    </row>
    <row r="2" spans="2:8" ht="30" customHeight="1" thickTop="1" thickBot="1" x14ac:dyDescent="0.35">
      <c r="B2" s="2" t="s">
        <v>16</v>
      </c>
      <c r="C2" s="2"/>
      <c r="D2" s="2"/>
      <c r="E2"/>
      <c r="F2" s="2" t="s">
        <v>8</v>
      </c>
      <c r="G2" s="2"/>
      <c r="H2" s="2"/>
    </row>
    <row r="3" spans="2:8" ht="15" customHeight="1" x14ac:dyDescent="0.35">
      <c r="B3" s="13" t="s">
        <v>0</v>
      </c>
      <c r="C3" s="13"/>
      <c r="D3" s="8">
        <v>5000000</v>
      </c>
      <c r="E3"/>
      <c r="F3" s="13" t="s">
        <v>4</v>
      </c>
      <c r="G3" s="13"/>
      <c r="H3" s="8">
        <f ca="1">IFERROR(IF(LoanIsGood,MonthlyPayment,""), "")</f>
        <v>23662.836664675746</v>
      </c>
    </row>
    <row r="4" spans="2:8" ht="15" customHeight="1" x14ac:dyDescent="0.35">
      <c r="B4" s="13" t="s">
        <v>1</v>
      </c>
      <c r="C4" s="13"/>
      <c r="D4" s="10">
        <v>4.4999999999999998E-2</v>
      </c>
      <c r="E4"/>
      <c r="F4" s="13" t="s">
        <v>5</v>
      </c>
      <c r="G4" s="13"/>
      <c r="H4" s="12">
        <f ca="1">IFERROR(IF(LoanIsGood,LoanYears*12,""), "")</f>
        <v>420</v>
      </c>
    </row>
    <row r="5" spans="2:8" ht="15" customHeight="1" x14ac:dyDescent="0.35">
      <c r="B5" s="13" t="s">
        <v>2</v>
      </c>
      <c r="C5" s="13"/>
      <c r="D5" s="12">
        <v>35</v>
      </c>
      <c r="E5"/>
      <c r="F5" s="13" t="s">
        <v>6</v>
      </c>
      <c r="G5" s="13"/>
      <c r="H5" s="8">
        <f ca="1">IFERROR(IF(LoanIsGood,TotalLoanCost-LoanAmount,""), "")</f>
        <v>4938391.3991638124</v>
      </c>
    </row>
    <row r="6" spans="2:8" ht="15" customHeight="1" x14ac:dyDescent="0.35">
      <c r="B6" s="13" t="s">
        <v>3</v>
      </c>
      <c r="C6" s="13"/>
      <c r="D6" s="6">
        <f ca="1">TODAY()</f>
        <v>43364</v>
      </c>
      <c r="E6"/>
      <c r="F6" s="13" t="s">
        <v>7</v>
      </c>
      <c r="G6" s="13"/>
      <c r="H6" s="8">
        <f ca="1">IFERROR(IF(LoanIsGood,MonthlyPayment*NumberOfPayments,""), "")</f>
        <v>9938391.3991638124</v>
      </c>
    </row>
    <row r="7" spans="2:8" ht="15" customHeight="1" x14ac:dyDescent="0.35">
      <c r="B7"/>
      <c r="C7"/>
      <c r="D7"/>
      <c r="E7"/>
      <c r="F7"/>
      <c r="G7"/>
      <c r="H7"/>
    </row>
    <row r="8" spans="2:8" ht="29.25" customHeight="1" x14ac:dyDescent="0.35">
      <c r="B8" s="3" t="s">
        <v>9</v>
      </c>
      <c r="C8" s="3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</row>
    <row r="9" spans="2:8" x14ac:dyDescent="0.35">
      <c r="B9" s="11">
        <f ca="1">IFERROR(IF(LoanIsNotPaid*LoanIsGood,PaymentNumber,""), "")</f>
        <v>1</v>
      </c>
      <c r="C9" s="7">
        <f ca="1">IFERROR(IF(LoanIsNotPaid*LoanIsGood,PaymentDate,""), "")</f>
        <v>43394</v>
      </c>
      <c r="D9" s="9">
        <f ca="1">IFERROR(IF(LoanIsNotPaid*LoanIsGood,LoanValue,""), "")</f>
        <v>5000000</v>
      </c>
      <c r="E9" s="9">
        <f ca="1">IFERROR(IF(LoanIsNotPaid*LoanIsGood,MonthlyPayment,""), "")</f>
        <v>23662.836664675746</v>
      </c>
      <c r="F9" s="9">
        <f ca="1">IFERROR(IF(LoanIsNotPaid*LoanIsGood,Principal,""), "")</f>
        <v>4912.8366646757468</v>
      </c>
      <c r="G9" s="9">
        <f ca="1">IFERROR(IF(LoanIsNotPaid*LoanIsGood,InterestAmt,""), "")</f>
        <v>18750</v>
      </c>
      <c r="H9" s="9">
        <f ca="1">IFERROR(IF(LoanIsNotPaid*LoanIsGood,EndingBalance,""), "")</f>
        <v>4995087.1633353252</v>
      </c>
    </row>
    <row r="10" spans="2:8" x14ac:dyDescent="0.35">
      <c r="B10" s="11">
        <f ca="1">IFERROR(IF(LoanIsNotPaid*LoanIsGood,PaymentNumber,""), "")</f>
        <v>2</v>
      </c>
      <c r="C10" s="7">
        <f ca="1">IFERROR(IF(LoanIsNotPaid*LoanIsGood,PaymentDate,""), "")</f>
        <v>43425</v>
      </c>
      <c r="D10" s="9">
        <f ca="1">IFERROR(IF(LoanIsNotPaid*LoanIsGood,LoanValue,""), "")</f>
        <v>4995087.1633353252</v>
      </c>
      <c r="E10" s="9">
        <f ca="1">IFERROR(IF(LoanIsNotPaid*LoanIsGood,MonthlyPayment,""), "")</f>
        <v>23662.836664675746</v>
      </c>
      <c r="F10" s="9">
        <f ca="1">IFERROR(IF(LoanIsNotPaid*LoanIsGood,Principal,""), "")</f>
        <v>4931.2598021682807</v>
      </c>
      <c r="G10" s="9">
        <f ca="1">IFERROR(IF(LoanIsNotPaid*LoanIsGood,InterestAmt,""), "")</f>
        <v>18731.576862507467</v>
      </c>
      <c r="H10" s="9">
        <f ca="1">IFERROR(IF(LoanIsNotPaid*LoanIsGood,EndingBalance,""), "")</f>
        <v>4990155.903533156</v>
      </c>
    </row>
    <row r="11" spans="2:8" x14ac:dyDescent="0.35">
      <c r="B11" s="11">
        <f ca="1">IFERROR(IF(LoanIsNotPaid*LoanIsGood,PaymentNumber,""), "")</f>
        <v>3</v>
      </c>
      <c r="C11" s="7">
        <f ca="1">IFERROR(IF(LoanIsNotPaid*LoanIsGood,PaymentDate,""), "")</f>
        <v>43455</v>
      </c>
      <c r="D11" s="9">
        <f ca="1">IFERROR(IF(LoanIsNotPaid*LoanIsGood,LoanValue,""), "")</f>
        <v>4990155.903533156</v>
      </c>
      <c r="E11" s="9">
        <f ca="1">IFERROR(IF(LoanIsNotPaid*LoanIsGood,MonthlyPayment,""), "")</f>
        <v>23662.836664675746</v>
      </c>
      <c r="F11" s="9">
        <f ca="1">IFERROR(IF(LoanIsNotPaid*LoanIsGood,Principal,""), "")</f>
        <v>4949.7520264264112</v>
      </c>
      <c r="G11" s="9">
        <f ca="1">IFERROR(IF(LoanIsNotPaid*LoanIsGood,InterestAmt,""), "")</f>
        <v>18713.084638249333</v>
      </c>
      <c r="H11" s="9">
        <f ca="1">IFERROR(IF(LoanIsNotPaid*LoanIsGood,EndingBalance,""), "")</f>
        <v>4985206.1515067294</v>
      </c>
    </row>
    <row r="12" spans="2:8" x14ac:dyDescent="0.35">
      <c r="B12" s="11">
        <f ca="1">IFERROR(IF(LoanIsNotPaid*LoanIsGood,PaymentNumber,""), "")</f>
        <v>4</v>
      </c>
      <c r="C12" s="7">
        <f ca="1">IFERROR(IF(LoanIsNotPaid*LoanIsGood,PaymentDate,""), "")</f>
        <v>43486</v>
      </c>
      <c r="D12" s="9">
        <f ca="1">IFERROR(IF(LoanIsNotPaid*LoanIsGood,LoanValue,""), "")</f>
        <v>4985206.1515067294</v>
      </c>
      <c r="E12" s="9">
        <f ca="1">IFERROR(IF(LoanIsNotPaid*LoanIsGood,MonthlyPayment,""), "")</f>
        <v>23662.836664675746</v>
      </c>
      <c r="F12" s="9">
        <f ca="1">IFERROR(IF(LoanIsNotPaid*LoanIsGood,Principal,""), "")</f>
        <v>4968.3135965255105</v>
      </c>
      <c r="G12" s="9">
        <f ca="1">IFERROR(IF(LoanIsNotPaid*LoanIsGood,InterestAmt,""), "")</f>
        <v>18694.523068150233</v>
      </c>
      <c r="H12" s="9">
        <f ca="1">IFERROR(IF(LoanIsNotPaid*LoanIsGood,EndingBalance,""), "")</f>
        <v>4980237.8379102042</v>
      </c>
    </row>
    <row r="13" spans="2:8" x14ac:dyDescent="0.35">
      <c r="B13" s="11">
        <f ca="1">IFERROR(IF(LoanIsNotPaid*LoanIsGood,PaymentNumber,""), "")</f>
        <v>5</v>
      </c>
      <c r="C13" s="7">
        <f ca="1">IFERROR(IF(LoanIsNotPaid*LoanIsGood,PaymentDate,""), "")</f>
        <v>43517</v>
      </c>
      <c r="D13" s="9">
        <f ca="1">IFERROR(IF(LoanIsNotPaid*LoanIsGood,LoanValue,""), "")</f>
        <v>4980237.8379102042</v>
      </c>
      <c r="E13" s="9">
        <f ca="1">IFERROR(IF(LoanIsNotPaid*LoanIsGood,MonthlyPayment,""), "")</f>
        <v>23662.836664675746</v>
      </c>
      <c r="F13" s="9">
        <f ca="1">IFERROR(IF(LoanIsNotPaid*LoanIsGood,Principal,""), "")</f>
        <v>4986.944772512481</v>
      </c>
      <c r="G13" s="9">
        <f ca="1">IFERROR(IF(LoanIsNotPaid*LoanIsGood,InterestAmt,""), "")</f>
        <v>18675.891892163265</v>
      </c>
      <c r="H13" s="9">
        <f ca="1">IFERROR(IF(LoanIsNotPaid*LoanIsGood,EndingBalance,""), "")</f>
        <v>4975250.8931376915</v>
      </c>
    </row>
    <row r="14" spans="2:8" x14ac:dyDescent="0.35">
      <c r="B14" s="11">
        <f ca="1">IFERROR(IF(LoanIsNotPaid*LoanIsGood,PaymentNumber,""), "")</f>
        <v>6</v>
      </c>
      <c r="C14" s="7">
        <f ca="1">IFERROR(IF(LoanIsNotPaid*LoanIsGood,PaymentDate,""), "")</f>
        <v>43545</v>
      </c>
      <c r="D14" s="9">
        <f ca="1">IFERROR(IF(LoanIsNotPaid*LoanIsGood,LoanValue,""), "")</f>
        <v>4975250.8931376915</v>
      </c>
      <c r="E14" s="9">
        <f ca="1">IFERROR(IF(LoanIsNotPaid*LoanIsGood,MonthlyPayment,""), "")</f>
        <v>23662.836664675746</v>
      </c>
      <c r="F14" s="9">
        <f ca="1">IFERROR(IF(LoanIsNotPaid*LoanIsGood,Principal,""), "")</f>
        <v>5005.6458154094034</v>
      </c>
      <c r="G14" s="9">
        <f ca="1">IFERROR(IF(LoanIsNotPaid*LoanIsGood,InterestAmt,""), "")</f>
        <v>18657.190849266342</v>
      </c>
      <c r="H14" s="9">
        <f ca="1">IFERROR(IF(LoanIsNotPaid*LoanIsGood,EndingBalance,""), "")</f>
        <v>4970245.2473222828</v>
      </c>
    </row>
    <row r="15" spans="2:8" x14ac:dyDescent="0.35">
      <c r="B15" s="11">
        <f ca="1">IFERROR(IF(LoanIsNotPaid*LoanIsGood,PaymentNumber,""), "")</f>
        <v>7</v>
      </c>
      <c r="C15" s="7">
        <f ca="1">IFERROR(IF(LoanIsNotPaid*LoanIsGood,PaymentDate,""), "")</f>
        <v>43576</v>
      </c>
      <c r="D15" s="9">
        <f ca="1">IFERROR(IF(LoanIsNotPaid*LoanIsGood,LoanValue,""), "")</f>
        <v>4970245.2473222828</v>
      </c>
      <c r="E15" s="9">
        <f ca="1">IFERROR(IF(LoanIsNotPaid*LoanIsGood,MonthlyPayment,""), "")</f>
        <v>23662.836664675746</v>
      </c>
      <c r="F15" s="9">
        <f ca="1">IFERROR(IF(LoanIsNotPaid*LoanIsGood,Principal,""), "")</f>
        <v>5024.4169872171897</v>
      </c>
      <c r="G15" s="9">
        <f ca="1">IFERROR(IF(LoanIsNotPaid*LoanIsGood,InterestAmt,""), "")</f>
        <v>18638.419677458554</v>
      </c>
      <c r="H15" s="9">
        <f ca="1">IFERROR(IF(LoanIsNotPaid*LoanIsGood,EndingBalance,""), "")</f>
        <v>4965220.8303350657</v>
      </c>
    </row>
    <row r="16" spans="2:8" x14ac:dyDescent="0.35">
      <c r="B16" s="11">
        <f ca="1">IFERROR(IF(LoanIsNotPaid*LoanIsGood,PaymentNumber,""), "")</f>
        <v>8</v>
      </c>
      <c r="C16" s="7">
        <f ca="1">IFERROR(IF(LoanIsNotPaid*LoanIsGood,PaymentDate,""), "")</f>
        <v>43606</v>
      </c>
      <c r="D16" s="9">
        <f ca="1">IFERROR(IF(LoanIsNotPaid*LoanIsGood,LoanValue,""), "")</f>
        <v>4965220.8303350657</v>
      </c>
      <c r="E16" s="9">
        <f ca="1">IFERROR(IF(LoanIsNotPaid*LoanIsGood,MonthlyPayment,""), "")</f>
        <v>23662.836664675746</v>
      </c>
      <c r="F16" s="9">
        <f ca="1">IFERROR(IF(LoanIsNotPaid*LoanIsGood,Principal,""), "")</f>
        <v>5043.2585509192522</v>
      </c>
      <c r="G16" s="9">
        <f ca="1">IFERROR(IF(LoanIsNotPaid*LoanIsGood,InterestAmt,""), "")</f>
        <v>18619.578113756492</v>
      </c>
      <c r="H16" s="9">
        <f ca="1">IFERROR(IF(LoanIsNotPaid*LoanIsGood,EndingBalance,""), "")</f>
        <v>4960177.5717841471</v>
      </c>
    </row>
    <row r="17" spans="2:8" x14ac:dyDescent="0.35">
      <c r="B17" s="11">
        <f ca="1">IFERROR(IF(LoanIsNotPaid*LoanIsGood,PaymentNumber,""), "")</f>
        <v>9</v>
      </c>
      <c r="C17" s="7">
        <f ca="1">IFERROR(IF(LoanIsNotPaid*LoanIsGood,PaymentDate,""), "")</f>
        <v>43637</v>
      </c>
      <c r="D17" s="9">
        <f ca="1">IFERROR(IF(LoanIsNotPaid*LoanIsGood,LoanValue,""), "")</f>
        <v>4960177.5717841471</v>
      </c>
      <c r="E17" s="9">
        <f ca="1">IFERROR(IF(LoanIsNotPaid*LoanIsGood,MonthlyPayment,""), "")</f>
        <v>23662.836664675746</v>
      </c>
      <c r="F17" s="9">
        <f ca="1">IFERROR(IF(LoanIsNotPaid*LoanIsGood,Principal,""), "")</f>
        <v>5062.1707704852006</v>
      </c>
      <c r="G17" s="9">
        <f ca="1">IFERROR(IF(LoanIsNotPaid*LoanIsGood,InterestAmt,""), "")</f>
        <v>18600.665894190544</v>
      </c>
      <c r="H17" s="9">
        <f ca="1">IFERROR(IF(LoanIsNotPaid*LoanIsGood,EndingBalance,""), "")</f>
        <v>4955115.4010136612</v>
      </c>
    </row>
    <row r="18" spans="2:8" x14ac:dyDescent="0.35">
      <c r="B18" s="11">
        <f ca="1">IFERROR(IF(LoanIsNotPaid*LoanIsGood,PaymentNumber,""), "")</f>
        <v>10</v>
      </c>
      <c r="C18" s="7">
        <f ca="1">IFERROR(IF(LoanIsNotPaid*LoanIsGood,PaymentDate,""), "")</f>
        <v>43667</v>
      </c>
      <c r="D18" s="9">
        <f ca="1">IFERROR(IF(LoanIsNotPaid*LoanIsGood,LoanValue,""), "")</f>
        <v>4955115.4010136612</v>
      </c>
      <c r="E18" s="9">
        <f ca="1">IFERROR(IF(LoanIsNotPaid*LoanIsGood,MonthlyPayment,""), "")</f>
        <v>23662.836664675746</v>
      </c>
      <c r="F18" s="9">
        <f ca="1">IFERROR(IF(LoanIsNotPaid*LoanIsGood,Principal,""), "")</f>
        <v>5081.1539108745192</v>
      </c>
      <c r="G18" s="9">
        <f ca="1">IFERROR(IF(LoanIsNotPaid*LoanIsGood,InterestAmt,""), "")</f>
        <v>18581.682753801226</v>
      </c>
      <c r="H18" s="9">
        <f ca="1">IFERROR(IF(LoanIsNotPaid*LoanIsGood,EndingBalance,""), "")</f>
        <v>4950034.2471027868</v>
      </c>
    </row>
    <row r="19" spans="2:8" x14ac:dyDescent="0.35">
      <c r="B19" s="11">
        <f ca="1">IFERROR(IF(LoanIsNotPaid*LoanIsGood,PaymentNumber,""), "")</f>
        <v>11</v>
      </c>
      <c r="C19" s="7">
        <f ca="1">IFERROR(IF(LoanIsNotPaid*LoanIsGood,PaymentDate,""), "")</f>
        <v>43698</v>
      </c>
      <c r="D19" s="9">
        <f ca="1">IFERROR(IF(LoanIsNotPaid*LoanIsGood,LoanValue,""), "")</f>
        <v>4950034.2471027868</v>
      </c>
      <c r="E19" s="9">
        <f ca="1">IFERROR(IF(LoanIsNotPaid*LoanIsGood,MonthlyPayment,""), "")</f>
        <v>23662.836664675746</v>
      </c>
      <c r="F19" s="9">
        <f ca="1">IFERROR(IF(LoanIsNotPaid*LoanIsGood,Principal,""), "")</f>
        <v>5100.2082380402981</v>
      </c>
      <c r="G19" s="9">
        <f ca="1">IFERROR(IF(LoanIsNotPaid*LoanIsGood,InterestAmt,""), "")</f>
        <v>18562.628426635445</v>
      </c>
      <c r="H19" s="9">
        <f ca="1">IFERROR(IF(LoanIsNotPaid*LoanIsGood,EndingBalance,""), "")</f>
        <v>4944934.0388647467</v>
      </c>
    </row>
    <row r="20" spans="2:8" x14ac:dyDescent="0.35">
      <c r="B20" s="11">
        <f ca="1">IFERROR(IF(LoanIsNotPaid*LoanIsGood,PaymentNumber,""), "")</f>
        <v>12</v>
      </c>
      <c r="C20" s="7">
        <f ca="1">IFERROR(IF(LoanIsNotPaid*LoanIsGood,PaymentDate,""), "")</f>
        <v>43729</v>
      </c>
      <c r="D20" s="9">
        <f ca="1">IFERROR(IF(LoanIsNotPaid*LoanIsGood,LoanValue,""), "")</f>
        <v>4944934.0388647467</v>
      </c>
      <c r="E20" s="9">
        <f ca="1">IFERROR(IF(LoanIsNotPaid*LoanIsGood,MonthlyPayment,""), "")</f>
        <v>23662.836664675746</v>
      </c>
      <c r="F20" s="9">
        <f ca="1">IFERROR(IF(LoanIsNotPaid*LoanIsGood,Principal,""), "")</f>
        <v>5119.3340189329501</v>
      </c>
      <c r="G20" s="9">
        <f ca="1">IFERROR(IF(LoanIsNotPaid*LoanIsGood,InterestAmt,""), "")</f>
        <v>18543.502645742792</v>
      </c>
      <c r="H20" s="9">
        <f ca="1">IFERROR(IF(LoanIsNotPaid*LoanIsGood,EndingBalance,""), "")</f>
        <v>4939814.704845814</v>
      </c>
    </row>
    <row r="21" spans="2:8" x14ac:dyDescent="0.35">
      <c r="B21" s="11">
        <f ca="1">IFERROR(IF(LoanIsNotPaid*LoanIsGood,PaymentNumber,""), "")</f>
        <v>13</v>
      </c>
      <c r="C21" s="7">
        <f ca="1">IFERROR(IF(LoanIsNotPaid*LoanIsGood,PaymentDate,""), "")</f>
        <v>43759</v>
      </c>
      <c r="D21" s="9">
        <f ca="1">IFERROR(IF(LoanIsNotPaid*LoanIsGood,LoanValue,""), "")</f>
        <v>4939814.704845814</v>
      </c>
      <c r="E21" s="9">
        <f ca="1">IFERROR(IF(LoanIsNotPaid*LoanIsGood,MonthlyPayment,""), "")</f>
        <v>23662.836664675746</v>
      </c>
      <c r="F21" s="9">
        <f ca="1">IFERROR(IF(LoanIsNotPaid*LoanIsGood,Principal,""), "")</f>
        <v>5138.5315215039491</v>
      </c>
      <c r="G21" s="9">
        <f ca="1">IFERROR(IF(LoanIsNotPaid*LoanIsGood,InterestAmt,""), "")</f>
        <v>18524.305143171794</v>
      </c>
      <c r="H21" s="9">
        <f ca="1">IFERROR(IF(LoanIsNotPaid*LoanIsGood,EndingBalance,""), "")</f>
        <v>4934676.1733243102</v>
      </c>
    </row>
    <row r="22" spans="2:8" x14ac:dyDescent="0.35">
      <c r="B22" s="11">
        <f ca="1">IFERROR(IF(LoanIsNotPaid*LoanIsGood,PaymentNumber,""), "")</f>
        <v>14</v>
      </c>
      <c r="C22" s="7">
        <f ca="1">IFERROR(IF(LoanIsNotPaid*LoanIsGood,PaymentDate,""), "")</f>
        <v>43790</v>
      </c>
      <c r="D22" s="9">
        <f ca="1">IFERROR(IF(LoanIsNotPaid*LoanIsGood,LoanValue,""), "")</f>
        <v>4934676.1733243102</v>
      </c>
      <c r="E22" s="9">
        <f ca="1">IFERROR(IF(LoanIsNotPaid*LoanIsGood,MonthlyPayment,""), "")</f>
        <v>23662.836664675746</v>
      </c>
      <c r="F22" s="9">
        <f ca="1">IFERROR(IF(LoanIsNotPaid*LoanIsGood,Principal,""), "")</f>
        <v>5157.8010147095893</v>
      </c>
      <c r="G22" s="9">
        <f ca="1">IFERROR(IF(LoanIsNotPaid*LoanIsGood,InterestAmt,""), "")</f>
        <v>18505.035649966154</v>
      </c>
      <c r="H22" s="9">
        <f ca="1">IFERROR(IF(LoanIsNotPaid*LoanIsGood,EndingBalance,""), "")</f>
        <v>4929518.3723096009</v>
      </c>
    </row>
    <row r="23" spans="2:8" x14ac:dyDescent="0.35">
      <c r="B23" s="11">
        <f ca="1">IFERROR(IF(LoanIsNotPaid*LoanIsGood,PaymentNumber,""), "")</f>
        <v>15</v>
      </c>
      <c r="C23" s="7">
        <f ca="1">IFERROR(IF(LoanIsNotPaid*LoanIsGood,PaymentDate,""), "")</f>
        <v>43820</v>
      </c>
      <c r="D23" s="9">
        <f ca="1">IFERROR(IF(LoanIsNotPaid*LoanIsGood,LoanValue,""), "")</f>
        <v>4929518.3723096009</v>
      </c>
      <c r="E23" s="9">
        <f ca="1">IFERROR(IF(LoanIsNotPaid*LoanIsGood,MonthlyPayment,""), "")</f>
        <v>23662.836664675746</v>
      </c>
      <c r="F23" s="9">
        <f ca="1">IFERROR(IF(LoanIsNotPaid*LoanIsGood,Principal,""), "")</f>
        <v>5177.1427685147492</v>
      </c>
      <c r="G23" s="9">
        <f ca="1">IFERROR(IF(LoanIsNotPaid*LoanIsGood,InterestAmt,""), "")</f>
        <v>18485.693896160996</v>
      </c>
      <c r="H23" s="9">
        <f ca="1">IFERROR(IF(LoanIsNotPaid*LoanIsGood,EndingBalance,""), "")</f>
        <v>4924341.2295410857</v>
      </c>
    </row>
    <row r="24" spans="2:8" x14ac:dyDescent="0.35">
      <c r="B24" s="11">
        <f ca="1">IFERROR(IF(LoanIsNotPaid*LoanIsGood,PaymentNumber,""), "")</f>
        <v>16</v>
      </c>
      <c r="C24" s="7">
        <f ca="1">IFERROR(IF(LoanIsNotPaid*LoanIsGood,PaymentDate,""), "")</f>
        <v>43851</v>
      </c>
      <c r="D24" s="9">
        <f ca="1">IFERROR(IF(LoanIsNotPaid*LoanIsGood,LoanValue,""), "")</f>
        <v>4924341.2295410857</v>
      </c>
      <c r="E24" s="9">
        <f ca="1">IFERROR(IF(LoanIsNotPaid*LoanIsGood,MonthlyPayment,""), "")</f>
        <v>23662.836664675746</v>
      </c>
      <c r="F24" s="9">
        <f ca="1">IFERROR(IF(LoanIsNotPaid*LoanIsGood,Principal,""), "")</f>
        <v>5196.5570538966795</v>
      </c>
      <c r="G24" s="9">
        <f ca="1">IFERROR(IF(LoanIsNotPaid*LoanIsGood,InterestAmt,""), "")</f>
        <v>18466.279610779067</v>
      </c>
      <c r="H24" s="9">
        <f ca="1">IFERROR(IF(LoanIsNotPaid*LoanIsGood,EndingBalance,""), "")</f>
        <v>4919144.67248719</v>
      </c>
    </row>
    <row r="25" spans="2:8" x14ac:dyDescent="0.35">
      <c r="B25" s="11">
        <f ca="1">IFERROR(IF(LoanIsNotPaid*LoanIsGood,PaymentNumber,""), "")</f>
        <v>17</v>
      </c>
      <c r="C25" s="7">
        <f ca="1">IFERROR(IF(LoanIsNotPaid*LoanIsGood,PaymentDate,""), "")</f>
        <v>43882</v>
      </c>
      <c r="D25" s="9">
        <f ca="1">IFERROR(IF(LoanIsNotPaid*LoanIsGood,LoanValue,""), "")</f>
        <v>4919144.67248719</v>
      </c>
      <c r="E25" s="9">
        <f ca="1">IFERROR(IF(LoanIsNotPaid*LoanIsGood,MonthlyPayment,""), "")</f>
        <v>23662.836664675746</v>
      </c>
      <c r="F25" s="9">
        <f ca="1">IFERROR(IF(LoanIsNotPaid*LoanIsGood,Principal,""), "")</f>
        <v>5216.044142848792</v>
      </c>
      <c r="G25" s="9">
        <f ca="1">IFERROR(IF(LoanIsNotPaid*LoanIsGood,InterestAmt,""), "")</f>
        <v>18446.792521826952</v>
      </c>
      <c r="H25" s="9">
        <f ca="1">IFERROR(IF(LoanIsNotPaid*LoanIsGood,EndingBalance,""), "")</f>
        <v>4913928.6283443402</v>
      </c>
    </row>
    <row r="26" spans="2:8" x14ac:dyDescent="0.35">
      <c r="B26" s="11">
        <f ca="1">IFERROR(IF(LoanIsNotPaid*LoanIsGood,PaymentNumber,""), "")</f>
        <v>18</v>
      </c>
      <c r="C26" s="7">
        <f ca="1">IFERROR(IF(LoanIsNotPaid*LoanIsGood,PaymentDate,""), "")</f>
        <v>43911</v>
      </c>
      <c r="D26" s="9">
        <f ca="1">IFERROR(IF(LoanIsNotPaid*LoanIsGood,LoanValue,""), "")</f>
        <v>4913928.6283443402</v>
      </c>
      <c r="E26" s="9">
        <f ca="1">IFERROR(IF(LoanIsNotPaid*LoanIsGood,MonthlyPayment,""), "")</f>
        <v>23662.836664675746</v>
      </c>
      <c r="F26" s="9">
        <f ca="1">IFERROR(IF(LoanIsNotPaid*LoanIsGood,Principal,""), "")</f>
        <v>5235.6043083844752</v>
      </c>
      <c r="G26" s="9">
        <f ca="1">IFERROR(IF(LoanIsNotPaid*LoanIsGood,InterestAmt,""), "")</f>
        <v>18427.232356291268</v>
      </c>
      <c r="H26" s="9">
        <f ca="1">IFERROR(IF(LoanIsNotPaid*LoanIsGood,EndingBalance,""), "")</f>
        <v>4908693.0240359567</v>
      </c>
    </row>
    <row r="27" spans="2:8" x14ac:dyDescent="0.35">
      <c r="B27" s="11">
        <f ca="1">IFERROR(IF(LoanIsNotPaid*LoanIsGood,PaymentNumber,""), "")</f>
        <v>19</v>
      </c>
      <c r="C27" s="7">
        <f ca="1">IFERROR(IF(LoanIsNotPaid*LoanIsGood,PaymentDate,""), "")</f>
        <v>43942</v>
      </c>
      <c r="D27" s="9">
        <f ca="1">IFERROR(IF(LoanIsNotPaid*LoanIsGood,LoanValue,""), "")</f>
        <v>4908693.0240359567</v>
      </c>
      <c r="E27" s="9">
        <f ca="1">IFERROR(IF(LoanIsNotPaid*LoanIsGood,MonthlyPayment,""), "")</f>
        <v>23662.836664675746</v>
      </c>
      <c r="F27" s="9">
        <f ca="1">IFERROR(IF(LoanIsNotPaid*LoanIsGood,Principal,""), "")</f>
        <v>5255.2378245409163</v>
      </c>
      <c r="G27" s="9">
        <f ca="1">IFERROR(IF(LoanIsNotPaid*LoanIsGood,InterestAmt,""), "")</f>
        <v>18407.598840134826</v>
      </c>
      <c r="H27" s="9">
        <f ca="1">IFERROR(IF(LoanIsNotPaid*LoanIsGood,EndingBalance,""), "")</f>
        <v>4903437.7862114161</v>
      </c>
    </row>
    <row r="28" spans="2:8" x14ac:dyDescent="0.35">
      <c r="B28" s="11">
        <f ca="1">IFERROR(IF(LoanIsNotPaid*LoanIsGood,PaymentNumber,""), "")</f>
        <v>20</v>
      </c>
      <c r="C28" s="7">
        <f ca="1">IFERROR(IF(LoanIsNotPaid*LoanIsGood,PaymentDate,""), "")</f>
        <v>43972</v>
      </c>
      <c r="D28" s="9">
        <f ca="1">IFERROR(IF(LoanIsNotPaid*LoanIsGood,LoanValue,""), "")</f>
        <v>4903437.7862114161</v>
      </c>
      <c r="E28" s="9">
        <f ca="1">IFERROR(IF(LoanIsNotPaid*LoanIsGood,MonthlyPayment,""), "")</f>
        <v>23662.836664675746</v>
      </c>
      <c r="F28" s="9">
        <f ca="1">IFERROR(IF(LoanIsNotPaid*LoanIsGood,Principal,""), "")</f>
        <v>5274.9449663829464</v>
      </c>
      <c r="G28" s="9">
        <f ca="1">IFERROR(IF(LoanIsNotPaid*LoanIsGood,InterestAmt,""), "")</f>
        <v>18387.891698292799</v>
      </c>
      <c r="H28" s="9">
        <f ca="1">IFERROR(IF(LoanIsNotPaid*LoanIsGood,EndingBalance,""), "")</f>
        <v>4898162.8412450328</v>
      </c>
    </row>
    <row r="29" spans="2:8" x14ac:dyDescent="0.35">
      <c r="B29" s="11">
        <f ca="1">IFERROR(IF(LoanIsNotPaid*LoanIsGood,PaymentNumber,""), "")</f>
        <v>21</v>
      </c>
      <c r="C29" s="7">
        <f ca="1">IFERROR(IF(LoanIsNotPaid*LoanIsGood,PaymentDate,""), "")</f>
        <v>44003</v>
      </c>
      <c r="D29" s="9">
        <f ca="1">IFERROR(IF(LoanIsNotPaid*LoanIsGood,LoanValue,""), "")</f>
        <v>4898162.8412450328</v>
      </c>
      <c r="E29" s="9">
        <f ca="1">IFERROR(IF(LoanIsNotPaid*LoanIsGood,MonthlyPayment,""), "")</f>
        <v>23662.836664675746</v>
      </c>
      <c r="F29" s="9">
        <f ca="1">IFERROR(IF(LoanIsNotPaid*LoanIsGood,Principal,""), "")</f>
        <v>5294.7260100068806</v>
      </c>
      <c r="G29" s="9">
        <f ca="1">IFERROR(IF(LoanIsNotPaid*LoanIsGood,InterestAmt,""), "")</f>
        <v>18368.110654668864</v>
      </c>
      <c r="H29" s="9">
        <f ca="1">IFERROR(IF(LoanIsNotPaid*LoanIsGood,EndingBalance,""), "")</f>
        <v>4892868.115235026</v>
      </c>
    </row>
    <row r="30" spans="2:8" x14ac:dyDescent="0.35">
      <c r="B30" s="11">
        <f ca="1">IFERROR(IF(LoanIsNotPaid*LoanIsGood,PaymentNumber,""), "")</f>
        <v>22</v>
      </c>
      <c r="C30" s="7">
        <f ca="1">IFERROR(IF(LoanIsNotPaid*LoanIsGood,PaymentDate,""), "")</f>
        <v>44033</v>
      </c>
      <c r="D30" s="9">
        <f ca="1">IFERROR(IF(LoanIsNotPaid*LoanIsGood,LoanValue,""), "")</f>
        <v>4892868.115235026</v>
      </c>
      <c r="E30" s="9">
        <f ca="1">IFERROR(IF(LoanIsNotPaid*LoanIsGood,MonthlyPayment,""), "")</f>
        <v>23662.836664675746</v>
      </c>
      <c r="F30" s="9">
        <f ca="1">IFERROR(IF(LoanIsNotPaid*LoanIsGood,Principal,""), "")</f>
        <v>5314.5812325444085</v>
      </c>
      <c r="G30" s="9">
        <f ca="1">IFERROR(IF(LoanIsNotPaid*LoanIsGood,InterestAmt,""), "")</f>
        <v>18348.255432131336</v>
      </c>
      <c r="H30" s="9">
        <f ca="1">IFERROR(IF(LoanIsNotPaid*LoanIsGood,EndingBalance,""), "")</f>
        <v>4887553.534002482</v>
      </c>
    </row>
    <row r="31" spans="2:8" x14ac:dyDescent="0.35">
      <c r="B31" s="11">
        <f ca="1">IFERROR(IF(LoanIsNotPaid*LoanIsGood,PaymentNumber,""), "")</f>
        <v>23</v>
      </c>
      <c r="C31" s="7">
        <f ca="1">IFERROR(IF(LoanIsNotPaid*LoanIsGood,PaymentDate,""), "")</f>
        <v>44064</v>
      </c>
      <c r="D31" s="9">
        <f ca="1">IFERROR(IF(LoanIsNotPaid*LoanIsGood,LoanValue,""), "")</f>
        <v>4887553.534002482</v>
      </c>
      <c r="E31" s="9">
        <f ca="1">IFERROR(IF(LoanIsNotPaid*LoanIsGood,MonthlyPayment,""), "")</f>
        <v>23662.836664675746</v>
      </c>
      <c r="F31" s="9">
        <f ca="1">IFERROR(IF(LoanIsNotPaid*LoanIsGood,Principal,""), "")</f>
        <v>5334.5109121664482</v>
      </c>
      <c r="G31" s="9">
        <f ca="1">IFERROR(IF(LoanIsNotPaid*LoanIsGood,InterestAmt,""), "")</f>
        <v>18328.325752509296</v>
      </c>
      <c r="H31" s="9">
        <f ca="1">IFERROR(IF(LoanIsNotPaid*LoanIsGood,EndingBalance,""), "")</f>
        <v>4882219.023090316</v>
      </c>
    </row>
    <row r="32" spans="2:8" x14ac:dyDescent="0.35">
      <c r="B32" s="11">
        <f ca="1">IFERROR(IF(LoanIsNotPaid*LoanIsGood,PaymentNumber,""), "")</f>
        <v>24</v>
      </c>
      <c r="C32" s="7">
        <f ca="1">IFERROR(IF(LoanIsNotPaid*LoanIsGood,PaymentDate,""), "")</f>
        <v>44095</v>
      </c>
      <c r="D32" s="9">
        <f ca="1">IFERROR(IF(LoanIsNotPaid*LoanIsGood,LoanValue,""), "")</f>
        <v>4882219.023090316</v>
      </c>
      <c r="E32" s="9">
        <f ca="1">IFERROR(IF(LoanIsNotPaid*LoanIsGood,MonthlyPayment,""), "")</f>
        <v>23662.836664675746</v>
      </c>
      <c r="F32" s="9">
        <f ca="1">IFERROR(IF(LoanIsNotPaid*LoanIsGood,Principal,""), "")</f>
        <v>5354.5153280870727</v>
      </c>
      <c r="G32" s="9">
        <f ca="1">IFERROR(IF(LoanIsNotPaid*LoanIsGood,InterestAmt,""), "")</f>
        <v>18308.32133658867</v>
      </c>
      <c r="H32" s="9">
        <f ca="1">IFERROR(IF(LoanIsNotPaid*LoanIsGood,EndingBalance,""), "")</f>
        <v>4876864.5077622281</v>
      </c>
    </row>
    <row r="33" spans="2:8" x14ac:dyDescent="0.35">
      <c r="B33" s="11">
        <f ca="1">IFERROR(IF(LoanIsNotPaid*LoanIsGood,PaymentNumber,""), "")</f>
        <v>25</v>
      </c>
      <c r="C33" s="7">
        <f ca="1">IFERROR(IF(LoanIsNotPaid*LoanIsGood,PaymentDate,""), "")</f>
        <v>44125</v>
      </c>
      <c r="D33" s="9">
        <f ca="1">IFERROR(IF(LoanIsNotPaid*LoanIsGood,LoanValue,""), "")</f>
        <v>4876864.5077622281</v>
      </c>
      <c r="E33" s="9">
        <f ca="1">IFERROR(IF(LoanIsNotPaid*LoanIsGood,MonthlyPayment,""), "")</f>
        <v>23662.836664675746</v>
      </c>
      <c r="F33" s="9">
        <f ca="1">IFERROR(IF(LoanIsNotPaid*LoanIsGood,Principal,""), "")</f>
        <v>5374.5947605674</v>
      </c>
      <c r="G33" s="9">
        <f ca="1">IFERROR(IF(LoanIsNotPaid*LoanIsGood,InterestAmt,""), "")</f>
        <v>18288.241904108345</v>
      </c>
      <c r="H33" s="9">
        <f ca="1">IFERROR(IF(LoanIsNotPaid*LoanIsGood,EndingBalance,""), "")</f>
        <v>4871489.9130016612</v>
      </c>
    </row>
    <row r="34" spans="2:8" x14ac:dyDescent="0.35">
      <c r="B34" s="11">
        <f ca="1">IFERROR(IF(LoanIsNotPaid*LoanIsGood,PaymentNumber,""), "")</f>
        <v>26</v>
      </c>
      <c r="C34" s="7">
        <f ca="1">IFERROR(IF(LoanIsNotPaid*LoanIsGood,PaymentDate,""), "")</f>
        <v>44156</v>
      </c>
      <c r="D34" s="9">
        <f ca="1">IFERROR(IF(LoanIsNotPaid*LoanIsGood,LoanValue,""), "")</f>
        <v>4871489.9130016612</v>
      </c>
      <c r="E34" s="9">
        <f ca="1">IFERROR(IF(LoanIsNotPaid*LoanIsGood,MonthlyPayment,""), "")</f>
        <v>23662.836664675746</v>
      </c>
      <c r="F34" s="9">
        <f ca="1">IFERROR(IF(LoanIsNotPaid*LoanIsGood,Principal,""), "")</f>
        <v>5394.7494909195275</v>
      </c>
      <c r="G34" s="9">
        <f ca="1">IFERROR(IF(LoanIsNotPaid*LoanIsGood,InterestAmt,""), "")</f>
        <v>18268.087173756219</v>
      </c>
      <c r="H34" s="9">
        <f ca="1">IFERROR(IF(LoanIsNotPaid*LoanIsGood,EndingBalance,""), "")</f>
        <v>4866095.1635107417</v>
      </c>
    </row>
    <row r="35" spans="2:8" x14ac:dyDescent="0.35">
      <c r="B35" s="11">
        <f ca="1">IFERROR(IF(LoanIsNotPaid*LoanIsGood,PaymentNumber,""), "")</f>
        <v>27</v>
      </c>
      <c r="C35" s="7">
        <f ca="1">IFERROR(IF(LoanIsNotPaid*LoanIsGood,PaymentDate,""), "")</f>
        <v>44186</v>
      </c>
      <c r="D35" s="9">
        <f ca="1">IFERROR(IF(LoanIsNotPaid*LoanIsGood,LoanValue,""), "")</f>
        <v>4866095.1635107417</v>
      </c>
      <c r="E35" s="9">
        <f ca="1">IFERROR(IF(LoanIsNotPaid*LoanIsGood,MonthlyPayment,""), "")</f>
        <v>23662.836664675746</v>
      </c>
      <c r="F35" s="9">
        <f ca="1">IFERROR(IF(LoanIsNotPaid*LoanIsGood,Principal,""), "")</f>
        <v>5414.9798015104752</v>
      </c>
      <c r="G35" s="9">
        <f ca="1">IFERROR(IF(LoanIsNotPaid*LoanIsGood,InterestAmt,""), "")</f>
        <v>18247.856863165271</v>
      </c>
      <c r="H35" s="9">
        <f ca="1">IFERROR(IF(LoanIsNotPaid*LoanIsGood,EndingBalance,""), "")</f>
        <v>4860680.1837092312</v>
      </c>
    </row>
    <row r="36" spans="2:8" x14ac:dyDescent="0.35">
      <c r="B36" s="11">
        <f ca="1">IFERROR(IF(LoanIsNotPaid*LoanIsGood,PaymentNumber,""), "")</f>
        <v>28</v>
      </c>
      <c r="C36" s="7">
        <f ca="1">IFERROR(IF(LoanIsNotPaid*LoanIsGood,PaymentDate,""), "")</f>
        <v>44217</v>
      </c>
      <c r="D36" s="9">
        <f ca="1">IFERROR(IF(LoanIsNotPaid*LoanIsGood,LoanValue,""), "")</f>
        <v>4860680.1837092312</v>
      </c>
      <c r="E36" s="9">
        <f ca="1">IFERROR(IF(LoanIsNotPaid*LoanIsGood,MonthlyPayment,""), "")</f>
        <v>23662.836664675746</v>
      </c>
      <c r="F36" s="9">
        <f ca="1">IFERROR(IF(LoanIsNotPaid*LoanIsGood,Principal,""), "")</f>
        <v>5435.2859757661408</v>
      </c>
      <c r="G36" s="9">
        <f ca="1">IFERROR(IF(LoanIsNotPaid*LoanIsGood,InterestAmt,""), "")</f>
        <v>18227.550688909603</v>
      </c>
      <c r="H36" s="9">
        <f ca="1">IFERROR(IF(LoanIsNotPaid*LoanIsGood,EndingBalance,""), "")</f>
        <v>4855244.8977334658</v>
      </c>
    </row>
    <row r="37" spans="2:8" x14ac:dyDescent="0.35">
      <c r="B37" s="11">
        <f ca="1">IFERROR(IF(LoanIsNotPaid*LoanIsGood,PaymentNumber,""), "")</f>
        <v>29</v>
      </c>
      <c r="C37" s="7">
        <f ca="1">IFERROR(IF(LoanIsNotPaid*LoanIsGood,PaymentDate,""), "")</f>
        <v>44248</v>
      </c>
      <c r="D37" s="9">
        <f ca="1">IFERROR(IF(LoanIsNotPaid*LoanIsGood,LoanValue,""), "")</f>
        <v>4855244.8977334658</v>
      </c>
      <c r="E37" s="9">
        <f ca="1">IFERROR(IF(LoanIsNotPaid*LoanIsGood,MonthlyPayment,""), "")</f>
        <v>23662.836664675746</v>
      </c>
      <c r="F37" s="9">
        <f ca="1">IFERROR(IF(LoanIsNotPaid*LoanIsGood,Principal,""), "")</f>
        <v>5455.6682981752629</v>
      </c>
      <c r="G37" s="9">
        <f ca="1">IFERROR(IF(LoanIsNotPaid*LoanIsGood,InterestAmt,""), "")</f>
        <v>18207.168366500482</v>
      </c>
      <c r="H37" s="9">
        <f ca="1">IFERROR(IF(LoanIsNotPaid*LoanIsGood,EndingBalance,""), "")</f>
        <v>4849789.2294352893</v>
      </c>
    </row>
    <row r="38" spans="2:8" x14ac:dyDescent="0.35">
      <c r="B38" s="11">
        <f ca="1">IFERROR(IF(LoanIsNotPaid*LoanIsGood,PaymentNumber,""), "")</f>
        <v>30</v>
      </c>
      <c r="C38" s="7">
        <f ca="1">IFERROR(IF(LoanIsNotPaid*LoanIsGood,PaymentDate,""), "")</f>
        <v>44276</v>
      </c>
      <c r="D38" s="9">
        <f ca="1">IFERROR(IF(LoanIsNotPaid*LoanIsGood,LoanValue,""), "")</f>
        <v>4849789.2294352893</v>
      </c>
      <c r="E38" s="9">
        <f ca="1">IFERROR(IF(LoanIsNotPaid*LoanIsGood,MonthlyPayment,""), "")</f>
        <v>23662.836664675746</v>
      </c>
      <c r="F38" s="9">
        <f ca="1">IFERROR(IF(LoanIsNotPaid*LoanIsGood,Principal,""), "")</f>
        <v>5476.1270542934208</v>
      </c>
      <c r="G38" s="9">
        <f ca="1">IFERROR(IF(LoanIsNotPaid*LoanIsGood,InterestAmt,""), "")</f>
        <v>18186.709610382324</v>
      </c>
      <c r="H38" s="9">
        <f ca="1">IFERROR(IF(LoanIsNotPaid*LoanIsGood,EndingBalance,""), "")</f>
        <v>4844313.1023809975</v>
      </c>
    </row>
    <row r="39" spans="2:8" x14ac:dyDescent="0.35">
      <c r="B39" s="11">
        <f ca="1">IFERROR(IF(LoanIsNotPaid*LoanIsGood,PaymentNumber,""), "")</f>
        <v>31</v>
      </c>
      <c r="C39" s="7">
        <f ca="1">IFERROR(IF(LoanIsNotPaid*LoanIsGood,PaymentDate,""), "")</f>
        <v>44307</v>
      </c>
      <c r="D39" s="9">
        <f ca="1">IFERROR(IF(LoanIsNotPaid*LoanIsGood,LoanValue,""), "")</f>
        <v>4844313.1023809975</v>
      </c>
      <c r="E39" s="9">
        <f ca="1">IFERROR(IF(LoanIsNotPaid*LoanIsGood,MonthlyPayment,""), "")</f>
        <v>23662.836664675746</v>
      </c>
      <c r="F39" s="9">
        <f ca="1">IFERROR(IF(LoanIsNotPaid*LoanIsGood,Principal,""), "")</f>
        <v>5496.6625307470204</v>
      </c>
      <c r="G39" s="9">
        <f ca="1">IFERROR(IF(LoanIsNotPaid*LoanIsGood,InterestAmt,""), "")</f>
        <v>18166.174133928725</v>
      </c>
      <c r="H39" s="9">
        <f ca="1">IFERROR(IF(LoanIsNotPaid*LoanIsGood,EndingBalance,""), "")</f>
        <v>4838816.4398502503</v>
      </c>
    </row>
    <row r="40" spans="2:8" x14ac:dyDescent="0.35">
      <c r="B40" s="11">
        <f ca="1">IFERROR(IF(LoanIsNotPaid*LoanIsGood,PaymentNumber,""), "")</f>
        <v>32</v>
      </c>
      <c r="C40" s="7">
        <f ca="1">IFERROR(IF(LoanIsNotPaid*LoanIsGood,PaymentDate,""), "")</f>
        <v>44337</v>
      </c>
      <c r="D40" s="9">
        <f ca="1">IFERROR(IF(LoanIsNotPaid*LoanIsGood,LoanValue,""), "")</f>
        <v>4838816.4398502503</v>
      </c>
      <c r="E40" s="9">
        <f ca="1">IFERROR(IF(LoanIsNotPaid*LoanIsGood,MonthlyPayment,""), "")</f>
        <v>23662.836664675746</v>
      </c>
      <c r="F40" s="9">
        <f ca="1">IFERROR(IF(LoanIsNotPaid*LoanIsGood,Principal,""), "")</f>
        <v>5517.2750152373219</v>
      </c>
      <c r="G40" s="9">
        <f ca="1">IFERROR(IF(LoanIsNotPaid*LoanIsGood,InterestAmt,""), "")</f>
        <v>18145.561649438423</v>
      </c>
      <c r="H40" s="9">
        <f ca="1">IFERROR(IF(LoanIsNotPaid*LoanIsGood,EndingBalance,""), "")</f>
        <v>4833299.1648350125</v>
      </c>
    </row>
    <row r="41" spans="2:8" x14ac:dyDescent="0.35">
      <c r="B41" s="11">
        <f ca="1">IFERROR(IF(LoanIsNotPaid*LoanIsGood,PaymentNumber,""), "")</f>
        <v>33</v>
      </c>
      <c r="C41" s="7">
        <f ca="1">IFERROR(IF(LoanIsNotPaid*LoanIsGood,PaymentDate,""), "")</f>
        <v>44368</v>
      </c>
      <c r="D41" s="9">
        <f ca="1">IFERROR(IF(LoanIsNotPaid*LoanIsGood,LoanValue,""), "")</f>
        <v>4833299.1648350125</v>
      </c>
      <c r="E41" s="9">
        <f ca="1">IFERROR(IF(LoanIsNotPaid*LoanIsGood,MonthlyPayment,""), "")</f>
        <v>23662.836664675746</v>
      </c>
      <c r="F41" s="9">
        <f ca="1">IFERROR(IF(LoanIsNotPaid*LoanIsGood,Principal,""), "")</f>
        <v>5537.9647965444619</v>
      </c>
      <c r="G41" s="9">
        <f ca="1">IFERROR(IF(LoanIsNotPaid*LoanIsGood,InterestAmt,""), "")</f>
        <v>18124.871868131282</v>
      </c>
      <c r="H41" s="9">
        <f ca="1">IFERROR(IF(LoanIsNotPaid*LoanIsGood,EndingBalance,""), "")</f>
        <v>4827761.2000384685</v>
      </c>
    </row>
    <row r="42" spans="2:8" x14ac:dyDescent="0.35">
      <c r="B42" s="11">
        <f ca="1">IFERROR(IF(LoanIsNotPaid*LoanIsGood,PaymentNumber,""), "")</f>
        <v>34</v>
      </c>
      <c r="C42" s="7">
        <f ca="1">IFERROR(IF(LoanIsNotPaid*LoanIsGood,PaymentDate,""), "")</f>
        <v>44398</v>
      </c>
      <c r="D42" s="9">
        <f ca="1">IFERROR(IF(LoanIsNotPaid*LoanIsGood,LoanValue,""), "")</f>
        <v>4827761.2000384685</v>
      </c>
      <c r="E42" s="9">
        <f ca="1">IFERROR(IF(LoanIsNotPaid*LoanIsGood,MonthlyPayment,""), "")</f>
        <v>23662.836664675746</v>
      </c>
      <c r="F42" s="9">
        <f ca="1">IFERROR(IF(LoanIsNotPaid*LoanIsGood,Principal,""), "")</f>
        <v>5558.7321645315033</v>
      </c>
      <c r="G42" s="9">
        <f ca="1">IFERROR(IF(LoanIsNotPaid*LoanIsGood,InterestAmt,""), "")</f>
        <v>18104.104500144244</v>
      </c>
      <c r="H42" s="9">
        <f ca="1">IFERROR(IF(LoanIsNotPaid*LoanIsGood,EndingBalance,""), "")</f>
        <v>4822202.4678739365</v>
      </c>
    </row>
    <row r="43" spans="2:8" x14ac:dyDescent="0.35">
      <c r="B43" s="11">
        <f ca="1">IFERROR(IF(LoanIsNotPaid*LoanIsGood,PaymentNumber,""), "")</f>
        <v>35</v>
      </c>
      <c r="C43" s="7">
        <f ca="1">IFERROR(IF(LoanIsNotPaid*LoanIsGood,PaymentDate,""), "")</f>
        <v>44429</v>
      </c>
      <c r="D43" s="9">
        <f ca="1">IFERROR(IF(LoanIsNotPaid*LoanIsGood,LoanValue,""), "")</f>
        <v>4822202.4678739365</v>
      </c>
      <c r="E43" s="9">
        <f ca="1">IFERROR(IF(LoanIsNotPaid*LoanIsGood,MonthlyPayment,""), "")</f>
        <v>23662.836664675746</v>
      </c>
      <c r="F43" s="9">
        <f ca="1">IFERROR(IF(LoanIsNotPaid*LoanIsGood,Principal,""), "")</f>
        <v>5579.5774101484967</v>
      </c>
      <c r="G43" s="9">
        <f ca="1">IFERROR(IF(LoanIsNotPaid*LoanIsGood,InterestAmt,""), "")</f>
        <v>18083.259254527246</v>
      </c>
      <c r="H43" s="9">
        <f ca="1">IFERROR(IF(LoanIsNotPaid*LoanIsGood,EndingBalance,""), "")</f>
        <v>4816622.890463789</v>
      </c>
    </row>
    <row r="44" spans="2:8" x14ac:dyDescent="0.35">
      <c r="B44" s="11">
        <f ca="1">IFERROR(IF(LoanIsNotPaid*LoanIsGood,PaymentNumber,""), "")</f>
        <v>36</v>
      </c>
      <c r="C44" s="7">
        <f ca="1">IFERROR(IF(LoanIsNotPaid*LoanIsGood,PaymentDate,""), "")</f>
        <v>44460</v>
      </c>
      <c r="D44" s="9">
        <f ca="1">IFERROR(IF(LoanIsNotPaid*LoanIsGood,LoanValue,""), "")</f>
        <v>4816622.890463789</v>
      </c>
      <c r="E44" s="9">
        <f ca="1">IFERROR(IF(LoanIsNotPaid*LoanIsGood,MonthlyPayment,""), "")</f>
        <v>23662.836664675746</v>
      </c>
      <c r="F44" s="9">
        <f ca="1">IFERROR(IF(LoanIsNotPaid*LoanIsGood,Principal,""), "")</f>
        <v>5600.5008254365539</v>
      </c>
      <c r="G44" s="9">
        <f ca="1">IFERROR(IF(LoanIsNotPaid*LoanIsGood,InterestAmt,""), "")</f>
        <v>18062.335839239189</v>
      </c>
      <c r="H44" s="9">
        <f ca="1">IFERROR(IF(LoanIsNotPaid*LoanIsGood,EndingBalance,""), "")</f>
        <v>4811022.3896383522</v>
      </c>
    </row>
    <row r="45" spans="2:8" x14ac:dyDescent="0.35">
      <c r="B45" s="11">
        <f ca="1">IFERROR(IF(LoanIsNotPaid*LoanIsGood,PaymentNumber,""), "")</f>
        <v>37</v>
      </c>
      <c r="C45" s="7">
        <f ca="1">IFERROR(IF(LoanIsNotPaid*LoanIsGood,PaymentDate,""), "")</f>
        <v>44490</v>
      </c>
      <c r="D45" s="9">
        <f ca="1">IFERROR(IF(LoanIsNotPaid*LoanIsGood,LoanValue,""), "")</f>
        <v>4811022.3896383522</v>
      </c>
      <c r="E45" s="9">
        <f ca="1">IFERROR(IF(LoanIsNotPaid*LoanIsGood,MonthlyPayment,""), "")</f>
        <v>23662.836664675746</v>
      </c>
      <c r="F45" s="9">
        <f ca="1">IFERROR(IF(LoanIsNotPaid*LoanIsGood,Principal,""), "")</f>
        <v>5621.5027035319399</v>
      </c>
      <c r="G45" s="9">
        <f ca="1">IFERROR(IF(LoanIsNotPaid*LoanIsGood,InterestAmt,""), "")</f>
        <v>18041.333961143806</v>
      </c>
      <c r="H45" s="9">
        <f ca="1">IFERROR(IF(LoanIsNotPaid*LoanIsGood,EndingBalance,""), "")</f>
        <v>4805400.8869348206</v>
      </c>
    </row>
    <row r="46" spans="2:8" x14ac:dyDescent="0.35">
      <c r="B46" s="11">
        <f ca="1">IFERROR(IF(LoanIsNotPaid*LoanIsGood,PaymentNumber,""), "")</f>
        <v>38</v>
      </c>
      <c r="C46" s="7">
        <f ca="1">IFERROR(IF(LoanIsNotPaid*LoanIsGood,PaymentDate,""), "")</f>
        <v>44521</v>
      </c>
      <c r="D46" s="9">
        <f ca="1">IFERROR(IF(LoanIsNotPaid*LoanIsGood,LoanValue,""), "")</f>
        <v>4805400.8869348206</v>
      </c>
      <c r="E46" s="9">
        <f ca="1">IFERROR(IF(LoanIsNotPaid*LoanIsGood,MonthlyPayment,""), "")</f>
        <v>23662.836664675746</v>
      </c>
      <c r="F46" s="9">
        <f ca="1">IFERROR(IF(LoanIsNotPaid*LoanIsGood,Principal,""), "")</f>
        <v>5642.5833386701861</v>
      </c>
      <c r="G46" s="9">
        <f ca="1">IFERROR(IF(LoanIsNotPaid*LoanIsGood,InterestAmt,""), "")</f>
        <v>18020.253326005561</v>
      </c>
      <c r="H46" s="9">
        <f ca="1">IFERROR(IF(LoanIsNotPaid*LoanIsGood,EndingBalance,""), "")</f>
        <v>4799758.3035961511</v>
      </c>
    </row>
    <row r="47" spans="2:8" x14ac:dyDescent="0.35">
      <c r="B47" s="11">
        <f ca="1">IFERROR(IF(LoanIsNotPaid*LoanIsGood,PaymentNumber,""), "")</f>
        <v>39</v>
      </c>
      <c r="C47" s="7">
        <f ca="1">IFERROR(IF(LoanIsNotPaid*LoanIsGood,PaymentDate,""), "")</f>
        <v>44551</v>
      </c>
      <c r="D47" s="9">
        <f ca="1">IFERROR(IF(LoanIsNotPaid*LoanIsGood,LoanValue,""), "")</f>
        <v>4799758.3035961511</v>
      </c>
      <c r="E47" s="9">
        <f ca="1">IFERROR(IF(LoanIsNotPaid*LoanIsGood,MonthlyPayment,""), "")</f>
        <v>23662.836664675746</v>
      </c>
      <c r="F47" s="9">
        <f ca="1">IFERROR(IF(LoanIsNotPaid*LoanIsGood,Principal,""), "")</f>
        <v>5663.7430261901982</v>
      </c>
      <c r="G47" s="9">
        <f ca="1">IFERROR(IF(LoanIsNotPaid*LoanIsGood,InterestAmt,""), "")</f>
        <v>17999.093638485545</v>
      </c>
      <c r="H47" s="9">
        <f ca="1">IFERROR(IF(LoanIsNotPaid*LoanIsGood,EndingBalance,""), "")</f>
        <v>4794094.5605699606</v>
      </c>
    </row>
    <row r="48" spans="2:8" x14ac:dyDescent="0.35">
      <c r="B48" s="11">
        <f ca="1">IFERROR(IF(LoanIsNotPaid*LoanIsGood,PaymentNumber,""), "")</f>
        <v>40</v>
      </c>
      <c r="C48" s="7">
        <f ca="1">IFERROR(IF(LoanIsNotPaid*LoanIsGood,PaymentDate,""), "")</f>
        <v>44582</v>
      </c>
      <c r="D48" s="9">
        <f ca="1">IFERROR(IF(LoanIsNotPaid*LoanIsGood,LoanValue,""), "")</f>
        <v>4794094.5605699606</v>
      </c>
      <c r="E48" s="9">
        <f ca="1">IFERROR(IF(LoanIsNotPaid*LoanIsGood,MonthlyPayment,""), "")</f>
        <v>23662.836664675746</v>
      </c>
      <c r="F48" s="9">
        <f ca="1">IFERROR(IF(LoanIsNotPaid*LoanIsGood,Principal,""), "")</f>
        <v>5684.9820625384109</v>
      </c>
      <c r="G48" s="9">
        <f ca="1">IFERROR(IF(LoanIsNotPaid*LoanIsGood,InterestAmt,""), "")</f>
        <v>17977.854602137333</v>
      </c>
      <c r="H48" s="9">
        <f ca="1">IFERROR(IF(LoanIsNotPaid*LoanIsGood,EndingBalance,""), "")</f>
        <v>4788409.5785074225</v>
      </c>
    </row>
    <row r="49" spans="2:8" x14ac:dyDescent="0.35">
      <c r="B49" s="11">
        <f ca="1">IFERROR(IF(LoanIsNotPaid*LoanIsGood,PaymentNumber,""), "")</f>
        <v>41</v>
      </c>
      <c r="C49" s="7">
        <f ca="1">IFERROR(IF(LoanIsNotPaid*LoanIsGood,PaymentDate,""), "")</f>
        <v>44613</v>
      </c>
      <c r="D49" s="9">
        <f ca="1">IFERROR(IF(LoanIsNotPaid*LoanIsGood,LoanValue,""), "")</f>
        <v>4788409.5785074225</v>
      </c>
      <c r="E49" s="9">
        <f ca="1">IFERROR(IF(LoanIsNotPaid*LoanIsGood,MonthlyPayment,""), "")</f>
        <v>23662.836664675746</v>
      </c>
      <c r="F49" s="9">
        <f ca="1">IFERROR(IF(LoanIsNotPaid*LoanIsGood,Principal,""), "")</f>
        <v>5706.3007452729307</v>
      </c>
      <c r="G49" s="9">
        <f ca="1">IFERROR(IF(LoanIsNotPaid*LoanIsGood,InterestAmt,""), "")</f>
        <v>17956.535919402813</v>
      </c>
      <c r="H49" s="9">
        <f ca="1">IFERROR(IF(LoanIsNotPaid*LoanIsGood,EndingBalance,""), "")</f>
        <v>4782703.2777621485</v>
      </c>
    </row>
    <row r="50" spans="2:8" x14ac:dyDescent="0.35">
      <c r="B50" s="11">
        <f ca="1">IFERROR(IF(LoanIsNotPaid*LoanIsGood,PaymentNumber,""), "")</f>
        <v>42</v>
      </c>
      <c r="C50" s="7">
        <f ca="1">IFERROR(IF(LoanIsNotPaid*LoanIsGood,PaymentDate,""), "")</f>
        <v>44641</v>
      </c>
      <c r="D50" s="9">
        <f ca="1">IFERROR(IF(LoanIsNotPaid*LoanIsGood,LoanValue,""), "")</f>
        <v>4782703.2777621485</v>
      </c>
      <c r="E50" s="9">
        <f ca="1">IFERROR(IF(LoanIsNotPaid*LoanIsGood,MonthlyPayment,""), "")</f>
        <v>23662.836664675746</v>
      </c>
      <c r="F50" s="9">
        <f ca="1">IFERROR(IF(LoanIsNotPaid*LoanIsGood,Principal,""), "")</f>
        <v>5727.6993730677041</v>
      </c>
      <c r="G50" s="9">
        <f ca="1">IFERROR(IF(LoanIsNotPaid*LoanIsGood,InterestAmt,""), "")</f>
        <v>17935.137291608044</v>
      </c>
      <c r="H50" s="9">
        <f ca="1">IFERROR(IF(LoanIsNotPaid*LoanIsGood,EndingBalance,""), "")</f>
        <v>4776975.5783890821</v>
      </c>
    </row>
    <row r="51" spans="2:8" x14ac:dyDescent="0.35">
      <c r="B51" s="11">
        <f ca="1">IFERROR(IF(LoanIsNotPaid*LoanIsGood,PaymentNumber,""), "")</f>
        <v>43</v>
      </c>
      <c r="C51" s="7">
        <f ca="1">IFERROR(IF(LoanIsNotPaid*LoanIsGood,PaymentDate,""), "")</f>
        <v>44672</v>
      </c>
      <c r="D51" s="9">
        <f ca="1">IFERROR(IF(LoanIsNotPaid*LoanIsGood,LoanValue,""), "")</f>
        <v>4776975.5783890821</v>
      </c>
      <c r="E51" s="9">
        <f ca="1">IFERROR(IF(LoanIsNotPaid*LoanIsGood,MonthlyPayment,""), "")</f>
        <v>23662.836664675746</v>
      </c>
      <c r="F51" s="9">
        <f ca="1">IFERROR(IF(LoanIsNotPaid*LoanIsGood,Principal,""), "")</f>
        <v>5749.1782457167092</v>
      </c>
      <c r="G51" s="9">
        <f ca="1">IFERROR(IF(LoanIsNotPaid*LoanIsGood,InterestAmt,""), "")</f>
        <v>17913.658418959036</v>
      </c>
      <c r="H51" s="9">
        <f ca="1">IFERROR(IF(LoanIsNotPaid*LoanIsGood,EndingBalance,""), "")</f>
        <v>4771226.4001433654</v>
      </c>
    </row>
    <row r="52" spans="2:8" x14ac:dyDescent="0.35">
      <c r="B52" s="11">
        <f ca="1">IFERROR(IF(LoanIsNotPaid*LoanIsGood,PaymentNumber,""), "")</f>
        <v>44</v>
      </c>
      <c r="C52" s="7">
        <f ca="1">IFERROR(IF(LoanIsNotPaid*LoanIsGood,PaymentDate,""), "")</f>
        <v>44702</v>
      </c>
      <c r="D52" s="9">
        <f ca="1">IFERROR(IF(LoanIsNotPaid*LoanIsGood,LoanValue,""), "")</f>
        <v>4771226.4001433654</v>
      </c>
      <c r="E52" s="9">
        <f ca="1">IFERROR(IF(LoanIsNotPaid*LoanIsGood,MonthlyPayment,""), "")</f>
        <v>23662.836664675746</v>
      </c>
      <c r="F52" s="9">
        <f ca="1">IFERROR(IF(LoanIsNotPaid*LoanIsGood,Principal,""), "")</f>
        <v>5770.7376641381461</v>
      </c>
      <c r="G52" s="9">
        <f ca="1">IFERROR(IF(LoanIsNotPaid*LoanIsGood,InterestAmt,""), "")</f>
        <v>17892.099000537597</v>
      </c>
      <c r="H52" s="9">
        <f ca="1">IFERROR(IF(LoanIsNotPaid*LoanIsGood,EndingBalance,""), "")</f>
        <v>4765455.6624792274</v>
      </c>
    </row>
    <row r="53" spans="2:8" x14ac:dyDescent="0.35">
      <c r="B53" s="11">
        <f ca="1">IFERROR(IF(LoanIsNotPaid*LoanIsGood,PaymentNumber,""), "")</f>
        <v>45</v>
      </c>
      <c r="C53" s="7">
        <f ca="1">IFERROR(IF(LoanIsNotPaid*LoanIsGood,PaymentDate,""), "")</f>
        <v>44733</v>
      </c>
      <c r="D53" s="9">
        <f ca="1">IFERROR(IF(LoanIsNotPaid*LoanIsGood,LoanValue,""), "")</f>
        <v>4765455.6624792274</v>
      </c>
      <c r="E53" s="9">
        <f ca="1">IFERROR(IF(LoanIsNotPaid*LoanIsGood,MonthlyPayment,""), "")</f>
        <v>23662.836664675746</v>
      </c>
      <c r="F53" s="9">
        <f ca="1">IFERROR(IF(LoanIsNotPaid*LoanIsGood,Principal,""), "")</f>
        <v>5792.3779303786641</v>
      </c>
      <c r="G53" s="9">
        <f ca="1">IFERROR(IF(LoanIsNotPaid*LoanIsGood,InterestAmt,""), "")</f>
        <v>17870.458734297077</v>
      </c>
      <c r="H53" s="9">
        <f ca="1">IFERROR(IF(LoanIsNotPaid*LoanIsGood,EndingBalance,""), "")</f>
        <v>4759663.2845488489</v>
      </c>
    </row>
    <row r="54" spans="2:8" x14ac:dyDescent="0.35">
      <c r="B54" s="11">
        <f ca="1">IFERROR(IF(LoanIsNotPaid*LoanIsGood,PaymentNumber,""), "")</f>
        <v>46</v>
      </c>
      <c r="C54" s="7">
        <f ca="1">IFERROR(IF(LoanIsNotPaid*LoanIsGood,PaymentDate,""), "")</f>
        <v>44763</v>
      </c>
      <c r="D54" s="9">
        <f ca="1">IFERROR(IF(LoanIsNotPaid*LoanIsGood,LoanValue,""), "")</f>
        <v>4759663.2845488489</v>
      </c>
      <c r="E54" s="9">
        <f ca="1">IFERROR(IF(LoanIsNotPaid*LoanIsGood,MonthlyPayment,""), "")</f>
        <v>23662.836664675746</v>
      </c>
      <c r="F54" s="9">
        <f ca="1">IFERROR(IF(LoanIsNotPaid*LoanIsGood,Principal,""), "")</f>
        <v>5814.0993476175845</v>
      </c>
      <c r="G54" s="9">
        <f ca="1">IFERROR(IF(LoanIsNotPaid*LoanIsGood,InterestAmt,""), "")</f>
        <v>17848.737317058163</v>
      </c>
      <c r="H54" s="9">
        <f ca="1">IFERROR(IF(LoanIsNotPaid*LoanIsGood,EndingBalance,""), "")</f>
        <v>4753849.1852012314</v>
      </c>
    </row>
    <row r="55" spans="2:8" x14ac:dyDescent="0.35">
      <c r="B55" s="11">
        <f ca="1">IFERROR(IF(LoanIsNotPaid*LoanIsGood,PaymentNumber,""), "")</f>
        <v>47</v>
      </c>
      <c r="C55" s="7">
        <f ca="1">IFERROR(IF(LoanIsNotPaid*LoanIsGood,PaymentDate,""), "")</f>
        <v>44794</v>
      </c>
      <c r="D55" s="9">
        <f ca="1">IFERROR(IF(LoanIsNotPaid*LoanIsGood,LoanValue,""), "")</f>
        <v>4753849.1852012314</v>
      </c>
      <c r="E55" s="9">
        <f ca="1">IFERROR(IF(LoanIsNotPaid*LoanIsGood,MonthlyPayment,""), "")</f>
        <v>23662.836664675746</v>
      </c>
      <c r="F55" s="9">
        <f ca="1">IFERROR(IF(LoanIsNotPaid*LoanIsGood,Principal,""), "")</f>
        <v>5835.9022201711496</v>
      </c>
      <c r="G55" s="9">
        <f ca="1">IFERROR(IF(LoanIsNotPaid*LoanIsGood,InterestAmt,""), "")</f>
        <v>17826.934444504594</v>
      </c>
      <c r="H55" s="9">
        <f ca="1">IFERROR(IF(LoanIsNotPaid*LoanIsGood,EndingBalance,""), "")</f>
        <v>4748013.2829810604</v>
      </c>
    </row>
    <row r="56" spans="2:8" x14ac:dyDescent="0.35">
      <c r="B56" s="11">
        <f ca="1">IFERROR(IF(LoanIsNotPaid*LoanIsGood,PaymentNumber,""), "")</f>
        <v>48</v>
      </c>
      <c r="C56" s="7">
        <f ca="1">IFERROR(IF(LoanIsNotPaid*LoanIsGood,PaymentDate,""), "")</f>
        <v>44825</v>
      </c>
      <c r="D56" s="9">
        <f ca="1">IFERROR(IF(LoanIsNotPaid*LoanIsGood,LoanValue,""), "")</f>
        <v>4748013.2829810604</v>
      </c>
      <c r="E56" s="9">
        <f ca="1">IFERROR(IF(LoanIsNotPaid*LoanIsGood,MonthlyPayment,""), "")</f>
        <v>23662.836664675746</v>
      </c>
      <c r="F56" s="9">
        <f ca="1">IFERROR(IF(LoanIsNotPaid*LoanIsGood,Principal,""), "")</f>
        <v>5857.7868534967911</v>
      </c>
      <c r="G56" s="9">
        <f ca="1">IFERROR(IF(LoanIsNotPaid*LoanIsGood,InterestAmt,""), "")</f>
        <v>17805.049811178953</v>
      </c>
      <c r="H56" s="9">
        <f ca="1">IFERROR(IF(LoanIsNotPaid*LoanIsGood,EndingBalance,""), "")</f>
        <v>4742155.4961275645</v>
      </c>
    </row>
    <row r="57" spans="2:8" x14ac:dyDescent="0.35">
      <c r="B57" s="11">
        <f ca="1">IFERROR(IF(LoanIsNotPaid*LoanIsGood,PaymentNumber,""), "")</f>
        <v>49</v>
      </c>
      <c r="C57" s="7">
        <f ca="1">IFERROR(IF(LoanIsNotPaid*LoanIsGood,PaymentDate,""), "")</f>
        <v>44855</v>
      </c>
      <c r="D57" s="9">
        <f ca="1">IFERROR(IF(LoanIsNotPaid*LoanIsGood,LoanValue,""), "")</f>
        <v>4742155.4961275645</v>
      </c>
      <c r="E57" s="9">
        <f ca="1">IFERROR(IF(LoanIsNotPaid*LoanIsGood,MonthlyPayment,""), "")</f>
        <v>23662.836664675746</v>
      </c>
      <c r="F57" s="9">
        <f ca="1">IFERROR(IF(LoanIsNotPaid*LoanIsGood,Principal,""), "")</f>
        <v>5879.7535541974048</v>
      </c>
      <c r="G57" s="9">
        <f ca="1">IFERROR(IF(LoanIsNotPaid*LoanIsGood,InterestAmt,""), "")</f>
        <v>17783.083110478339</v>
      </c>
      <c r="H57" s="9">
        <f ca="1">IFERROR(IF(LoanIsNotPaid*LoanIsGood,EndingBalance,""), "")</f>
        <v>4736275.7425733674</v>
      </c>
    </row>
    <row r="58" spans="2:8" x14ac:dyDescent="0.35">
      <c r="B58" s="11">
        <f ca="1">IFERROR(IF(LoanIsNotPaid*LoanIsGood,PaymentNumber,""), "")</f>
        <v>50</v>
      </c>
      <c r="C58" s="7">
        <f ca="1">IFERROR(IF(LoanIsNotPaid*LoanIsGood,PaymentDate,""), "")</f>
        <v>44886</v>
      </c>
      <c r="D58" s="9">
        <f ca="1">IFERROR(IF(LoanIsNotPaid*LoanIsGood,LoanValue,""), "")</f>
        <v>4736275.7425733674</v>
      </c>
      <c r="E58" s="9">
        <f ca="1">IFERROR(IF(LoanIsNotPaid*LoanIsGood,MonthlyPayment,""), "")</f>
        <v>23662.836664675746</v>
      </c>
      <c r="F58" s="9">
        <f ca="1">IFERROR(IF(LoanIsNotPaid*LoanIsGood,Principal,""), "")</f>
        <v>5901.8026300256442</v>
      </c>
      <c r="G58" s="9">
        <f ca="1">IFERROR(IF(LoanIsNotPaid*LoanIsGood,InterestAmt,""), "")</f>
        <v>17761.0340346501</v>
      </c>
      <c r="H58" s="9">
        <f ca="1">IFERROR(IF(LoanIsNotPaid*LoanIsGood,EndingBalance,""), "")</f>
        <v>4730373.9399433406</v>
      </c>
    </row>
    <row r="59" spans="2:8" x14ac:dyDescent="0.35">
      <c r="B59" s="11">
        <f ca="1">IFERROR(IF(LoanIsNotPaid*LoanIsGood,PaymentNumber,""), "")</f>
        <v>51</v>
      </c>
      <c r="C59" s="7">
        <f ca="1">IFERROR(IF(LoanIsNotPaid*LoanIsGood,PaymentDate,""), "")</f>
        <v>44916</v>
      </c>
      <c r="D59" s="9">
        <f ca="1">IFERROR(IF(LoanIsNotPaid*LoanIsGood,LoanValue,""), "")</f>
        <v>4730373.9399433406</v>
      </c>
      <c r="E59" s="9">
        <f ca="1">IFERROR(IF(LoanIsNotPaid*LoanIsGood,MonthlyPayment,""), "")</f>
        <v>23662.836664675746</v>
      </c>
      <c r="F59" s="9">
        <f ca="1">IFERROR(IF(LoanIsNotPaid*LoanIsGood,Principal,""), "")</f>
        <v>5923.9343898882425</v>
      </c>
      <c r="G59" s="9">
        <f ca="1">IFERROR(IF(LoanIsNotPaid*LoanIsGood,InterestAmt,""), "")</f>
        <v>17738.902274787502</v>
      </c>
      <c r="H59" s="9">
        <f ca="1">IFERROR(IF(LoanIsNotPaid*LoanIsGood,EndingBalance,""), "")</f>
        <v>4724450.0055534532</v>
      </c>
    </row>
    <row r="60" spans="2:8" x14ac:dyDescent="0.35">
      <c r="B60" s="11">
        <f ca="1">IFERROR(IF(LoanIsNotPaid*LoanIsGood,PaymentNumber,""), "")</f>
        <v>52</v>
      </c>
      <c r="C60" s="7">
        <f ca="1">IFERROR(IF(LoanIsNotPaid*LoanIsGood,PaymentDate,""), "")</f>
        <v>44947</v>
      </c>
      <c r="D60" s="9">
        <f ca="1">IFERROR(IF(LoanIsNotPaid*LoanIsGood,LoanValue,""), "")</f>
        <v>4724450.0055534532</v>
      </c>
      <c r="E60" s="9">
        <f ca="1">IFERROR(IF(LoanIsNotPaid*LoanIsGood,MonthlyPayment,""), "")</f>
        <v>23662.836664675746</v>
      </c>
      <c r="F60" s="9">
        <f ca="1">IFERROR(IF(LoanIsNotPaid*LoanIsGood,Principal,""), "")</f>
        <v>5946.1491438503217</v>
      </c>
      <c r="G60" s="9">
        <f ca="1">IFERROR(IF(LoanIsNotPaid*LoanIsGood,InterestAmt,""), "")</f>
        <v>17716.687520825421</v>
      </c>
      <c r="H60" s="9">
        <f ca="1">IFERROR(IF(LoanIsNotPaid*LoanIsGood,EndingBalance,""), "")</f>
        <v>4718503.8564096028</v>
      </c>
    </row>
    <row r="61" spans="2:8" x14ac:dyDescent="0.35">
      <c r="B61" s="11">
        <f ca="1">IFERROR(IF(LoanIsNotPaid*LoanIsGood,PaymentNumber,""), "")</f>
        <v>53</v>
      </c>
      <c r="C61" s="7">
        <f ca="1">IFERROR(IF(LoanIsNotPaid*LoanIsGood,PaymentDate,""), "")</f>
        <v>44978</v>
      </c>
      <c r="D61" s="9">
        <f ca="1">IFERROR(IF(LoanIsNotPaid*LoanIsGood,LoanValue,""), "")</f>
        <v>4718503.8564096028</v>
      </c>
      <c r="E61" s="9">
        <f ca="1">IFERROR(IF(LoanIsNotPaid*LoanIsGood,MonthlyPayment,""), "")</f>
        <v>23662.836664675746</v>
      </c>
      <c r="F61" s="9">
        <f ca="1">IFERROR(IF(LoanIsNotPaid*LoanIsGood,Principal,""), "")</f>
        <v>5968.4472031397599</v>
      </c>
      <c r="G61" s="9">
        <f ca="1">IFERROR(IF(LoanIsNotPaid*LoanIsGood,InterestAmt,""), "")</f>
        <v>17694.389461535986</v>
      </c>
      <c r="H61" s="9">
        <f ca="1">IFERROR(IF(LoanIsNotPaid*LoanIsGood,EndingBalance,""), "")</f>
        <v>4712535.409206463</v>
      </c>
    </row>
    <row r="62" spans="2:8" x14ac:dyDescent="0.35">
      <c r="B62" s="11">
        <f ca="1">IFERROR(IF(LoanIsNotPaid*LoanIsGood,PaymentNumber,""), "")</f>
        <v>54</v>
      </c>
      <c r="C62" s="7">
        <f ca="1">IFERROR(IF(LoanIsNotPaid*LoanIsGood,PaymentDate,""), "")</f>
        <v>45006</v>
      </c>
      <c r="D62" s="9">
        <f ca="1">IFERROR(IF(LoanIsNotPaid*LoanIsGood,LoanValue,""), "")</f>
        <v>4712535.409206463</v>
      </c>
      <c r="E62" s="9">
        <f ca="1">IFERROR(IF(LoanIsNotPaid*LoanIsGood,MonthlyPayment,""), "")</f>
        <v>23662.836664675746</v>
      </c>
      <c r="F62" s="9">
        <f ca="1">IFERROR(IF(LoanIsNotPaid*LoanIsGood,Principal,""), "")</f>
        <v>5990.8288801515355</v>
      </c>
      <c r="G62" s="9">
        <f ca="1">IFERROR(IF(LoanIsNotPaid*LoanIsGood,InterestAmt,""), "")</f>
        <v>17672.007784524209</v>
      </c>
      <c r="H62" s="9">
        <f ca="1">IFERROR(IF(LoanIsNotPaid*LoanIsGood,EndingBalance,""), "")</f>
        <v>4706544.5803263122</v>
      </c>
    </row>
    <row r="63" spans="2:8" x14ac:dyDescent="0.35">
      <c r="B63" s="11">
        <f ca="1">IFERROR(IF(LoanIsNotPaid*LoanIsGood,PaymentNumber,""), "")</f>
        <v>55</v>
      </c>
      <c r="C63" s="7">
        <f ca="1">IFERROR(IF(LoanIsNotPaid*LoanIsGood,PaymentDate,""), "")</f>
        <v>45037</v>
      </c>
      <c r="D63" s="9">
        <f ca="1">IFERROR(IF(LoanIsNotPaid*LoanIsGood,LoanValue,""), "")</f>
        <v>4706544.5803263122</v>
      </c>
      <c r="E63" s="9">
        <f ca="1">IFERROR(IF(LoanIsNotPaid*LoanIsGood,MonthlyPayment,""), "")</f>
        <v>23662.836664675746</v>
      </c>
      <c r="F63" s="9">
        <f ca="1">IFERROR(IF(LoanIsNotPaid*LoanIsGood,Principal,""), "")</f>
        <v>6013.294488452103</v>
      </c>
      <c r="G63" s="9">
        <f ca="1">IFERROR(IF(LoanIsNotPaid*LoanIsGood,InterestAmt,""), "")</f>
        <v>17649.542176223644</v>
      </c>
      <c r="H63" s="9">
        <f ca="1">IFERROR(IF(LoanIsNotPaid*LoanIsGood,EndingBalance,""), "")</f>
        <v>4700531.2858378598</v>
      </c>
    </row>
    <row r="64" spans="2:8" x14ac:dyDescent="0.35">
      <c r="B64" s="11">
        <f ca="1">IFERROR(IF(LoanIsNotPaid*LoanIsGood,PaymentNumber,""), "")</f>
        <v>56</v>
      </c>
      <c r="C64" s="7">
        <f ca="1">IFERROR(IF(LoanIsNotPaid*LoanIsGood,PaymentDate,""), "")</f>
        <v>45067</v>
      </c>
      <c r="D64" s="9">
        <f ca="1">IFERROR(IF(LoanIsNotPaid*LoanIsGood,LoanValue,""), "")</f>
        <v>4700531.2858378598</v>
      </c>
      <c r="E64" s="9">
        <f ca="1">IFERROR(IF(LoanIsNotPaid*LoanIsGood,MonthlyPayment,""), "")</f>
        <v>23662.836664675746</v>
      </c>
      <c r="F64" s="9">
        <f ca="1">IFERROR(IF(LoanIsNotPaid*LoanIsGood,Principal,""), "")</f>
        <v>6035.8443427837974</v>
      </c>
      <c r="G64" s="9">
        <f ca="1">IFERROR(IF(LoanIsNotPaid*LoanIsGood,InterestAmt,""), "")</f>
        <v>17626.99232189195</v>
      </c>
      <c r="H64" s="9">
        <f ca="1">IFERROR(IF(LoanIsNotPaid*LoanIsGood,EndingBalance,""), "")</f>
        <v>4694495.4414950758</v>
      </c>
    </row>
    <row r="65" spans="2:8" x14ac:dyDescent="0.35">
      <c r="B65" s="11">
        <f ca="1">IFERROR(IF(LoanIsNotPaid*LoanIsGood,PaymentNumber,""), "")</f>
        <v>57</v>
      </c>
      <c r="C65" s="7">
        <f ca="1">IFERROR(IF(LoanIsNotPaid*LoanIsGood,PaymentDate,""), "")</f>
        <v>45098</v>
      </c>
      <c r="D65" s="9">
        <f ca="1">IFERROR(IF(LoanIsNotPaid*LoanIsGood,LoanValue,""), "")</f>
        <v>4694495.4414950758</v>
      </c>
      <c r="E65" s="9">
        <f ca="1">IFERROR(IF(LoanIsNotPaid*LoanIsGood,MonthlyPayment,""), "")</f>
        <v>23662.836664675746</v>
      </c>
      <c r="F65" s="9">
        <f ca="1">IFERROR(IF(LoanIsNotPaid*LoanIsGood,Principal,""), "")</f>
        <v>6058.4787590692376</v>
      </c>
      <c r="G65" s="9">
        <f ca="1">IFERROR(IF(LoanIsNotPaid*LoanIsGood,InterestAmt,""), "")</f>
        <v>17604.357905606506</v>
      </c>
      <c r="H65" s="9">
        <f ca="1">IFERROR(IF(LoanIsNotPaid*LoanIsGood,EndingBalance,""), "")</f>
        <v>4688436.9627360068</v>
      </c>
    </row>
    <row r="66" spans="2:8" x14ac:dyDescent="0.35">
      <c r="B66" s="11">
        <f ca="1">IFERROR(IF(LoanIsNotPaid*LoanIsGood,PaymentNumber,""), "")</f>
        <v>58</v>
      </c>
      <c r="C66" s="7">
        <f ca="1">IFERROR(IF(LoanIsNotPaid*LoanIsGood,PaymentDate,""), "")</f>
        <v>45128</v>
      </c>
      <c r="D66" s="9">
        <f ca="1">IFERROR(IF(LoanIsNotPaid*LoanIsGood,LoanValue,""), "")</f>
        <v>4688436.9627360068</v>
      </c>
      <c r="E66" s="9">
        <f ca="1">IFERROR(IF(LoanIsNotPaid*LoanIsGood,MonthlyPayment,""), "")</f>
        <v>23662.836664675746</v>
      </c>
      <c r="F66" s="9">
        <f ca="1">IFERROR(IF(LoanIsNotPaid*LoanIsGood,Principal,""), "")</f>
        <v>6081.1980544157468</v>
      </c>
      <c r="G66" s="9">
        <f ca="1">IFERROR(IF(LoanIsNotPaid*LoanIsGood,InterestAmt,""), "")</f>
        <v>17581.638610260001</v>
      </c>
      <c r="H66" s="9">
        <f ca="1">IFERROR(IF(LoanIsNotPaid*LoanIsGood,EndingBalance,""), "")</f>
        <v>4682355.7646815907</v>
      </c>
    </row>
    <row r="67" spans="2:8" x14ac:dyDescent="0.35">
      <c r="B67" s="11">
        <f ca="1">IFERROR(IF(LoanIsNotPaid*LoanIsGood,PaymentNumber,""), "")</f>
        <v>59</v>
      </c>
      <c r="C67" s="7">
        <f ca="1">IFERROR(IF(LoanIsNotPaid*LoanIsGood,PaymentDate,""), "")</f>
        <v>45159</v>
      </c>
      <c r="D67" s="9">
        <f ca="1">IFERROR(IF(LoanIsNotPaid*LoanIsGood,LoanValue,""), "")</f>
        <v>4682355.7646815907</v>
      </c>
      <c r="E67" s="9">
        <f ca="1">IFERROR(IF(LoanIsNotPaid*LoanIsGood,MonthlyPayment,""), "")</f>
        <v>23662.836664675746</v>
      </c>
      <c r="F67" s="9">
        <f ca="1">IFERROR(IF(LoanIsNotPaid*LoanIsGood,Principal,""), "")</f>
        <v>6104.0025471198069</v>
      </c>
      <c r="G67" s="9">
        <f ca="1">IFERROR(IF(LoanIsNotPaid*LoanIsGood,InterestAmt,""), "")</f>
        <v>17558.834117555936</v>
      </c>
      <c r="H67" s="9">
        <f ca="1">IFERROR(IF(LoanIsNotPaid*LoanIsGood,EndingBalance,""), "")</f>
        <v>4676251.762134471</v>
      </c>
    </row>
    <row r="68" spans="2:8" x14ac:dyDescent="0.35">
      <c r="B68" s="11">
        <f ca="1">IFERROR(IF(LoanIsNotPaid*LoanIsGood,PaymentNumber,""), "")</f>
        <v>60</v>
      </c>
      <c r="C68" s="7">
        <f ca="1">IFERROR(IF(LoanIsNotPaid*LoanIsGood,PaymentDate,""), "")</f>
        <v>45190</v>
      </c>
      <c r="D68" s="9">
        <f ca="1">IFERROR(IF(LoanIsNotPaid*LoanIsGood,LoanValue,""), "")</f>
        <v>4676251.762134471</v>
      </c>
      <c r="E68" s="9">
        <f ca="1">IFERROR(IF(LoanIsNotPaid*LoanIsGood,MonthlyPayment,""), "")</f>
        <v>23662.836664675746</v>
      </c>
      <c r="F68" s="9">
        <f ca="1">IFERROR(IF(LoanIsNotPaid*LoanIsGood,Principal,""), "")</f>
        <v>6126.8925566715061</v>
      </c>
      <c r="G68" s="9">
        <f ca="1">IFERROR(IF(LoanIsNotPaid*LoanIsGood,InterestAmt,""), "")</f>
        <v>17535.944108004238</v>
      </c>
      <c r="H68" s="9">
        <f ca="1">IFERROR(IF(LoanIsNotPaid*LoanIsGood,EndingBalance,""), "")</f>
        <v>4670124.8695777999</v>
      </c>
    </row>
    <row r="69" spans="2:8" x14ac:dyDescent="0.35">
      <c r="B69" s="11">
        <f ca="1">IFERROR(IF(LoanIsNotPaid*LoanIsGood,PaymentNumber,""), "")</f>
        <v>61</v>
      </c>
      <c r="C69" s="7">
        <f ca="1">IFERROR(IF(LoanIsNotPaid*LoanIsGood,PaymentDate,""), "")</f>
        <v>45220</v>
      </c>
      <c r="D69" s="9">
        <f ca="1">IFERROR(IF(LoanIsNotPaid*LoanIsGood,LoanValue,""), "")</f>
        <v>4670124.8695777999</v>
      </c>
      <c r="E69" s="9">
        <f ca="1">IFERROR(IF(LoanIsNotPaid*LoanIsGood,MonthlyPayment,""), "")</f>
        <v>23662.836664675746</v>
      </c>
      <c r="F69" s="9">
        <f ca="1">IFERROR(IF(LoanIsNotPaid*LoanIsGood,Principal,""), "")</f>
        <v>6149.8684037590228</v>
      </c>
      <c r="G69" s="9">
        <f ca="1">IFERROR(IF(LoanIsNotPaid*LoanIsGood,InterestAmt,""), "")</f>
        <v>17512.968260916721</v>
      </c>
      <c r="H69" s="9">
        <f ca="1">IFERROR(IF(LoanIsNotPaid*LoanIsGood,EndingBalance,""), "")</f>
        <v>4663975.0011740411</v>
      </c>
    </row>
    <row r="70" spans="2:8" x14ac:dyDescent="0.35">
      <c r="B70" s="11">
        <f ca="1">IFERROR(IF(LoanIsNotPaid*LoanIsGood,PaymentNumber,""), "")</f>
        <v>62</v>
      </c>
      <c r="C70" s="7">
        <f ca="1">IFERROR(IF(LoanIsNotPaid*LoanIsGood,PaymentDate,""), "")</f>
        <v>45251</v>
      </c>
      <c r="D70" s="9">
        <f ca="1">IFERROR(IF(LoanIsNotPaid*LoanIsGood,LoanValue,""), "")</f>
        <v>4663975.0011740411</v>
      </c>
      <c r="E70" s="9">
        <f ca="1">IFERROR(IF(LoanIsNotPaid*LoanIsGood,MonthlyPayment,""), "")</f>
        <v>23662.836664675746</v>
      </c>
      <c r="F70" s="9">
        <f ca="1">IFERROR(IF(LoanIsNotPaid*LoanIsGood,Principal,""), "")</f>
        <v>6172.9304102731212</v>
      </c>
      <c r="G70" s="9">
        <f ca="1">IFERROR(IF(LoanIsNotPaid*LoanIsGood,InterestAmt,""), "")</f>
        <v>17489.906254402624</v>
      </c>
      <c r="H70" s="9">
        <f ca="1">IFERROR(IF(LoanIsNotPaid*LoanIsGood,EndingBalance,""), "")</f>
        <v>4657802.0707637686</v>
      </c>
    </row>
    <row r="71" spans="2:8" x14ac:dyDescent="0.35">
      <c r="B71" s="11">
        <f ca="1">IFERROR(IF(LoanIsNotPaid*LoanIsGood,PaymentNumber,""), "")</f>
        <v>63</v>
      </c>
      <c r="C71" s="7">
        <f ca="1">IFERROR(IF(LoanIsNotPaid*LoanIsGood,PaymentDate,""), "")</f>
        <v>45281</v>
      </c>
      <c r="D71" s="9">
        <f ca="1">IFERROR(IF(LoanIsNotPaid*LoanIsGood,LoanValue,""), "")</f>
        <v>4657802.0707637686</v>
      </c>
      <c r="E71" s="9">
        <f ca="1">IFERROR(IF(LoanIsNotPaid*LoanIsGood,MonthlyPayment,""), "")</f>
        <v>23662.836664675746</v>
      </c>
      <c r="F71" s="9">
        <f ca="1">IFERROR(IF(LoanIsNotPaid*LoanIsGood,Principal,""), "")</f>
        <v>6196.0788993116448</v>
      </c>
      <c r="G71" s="9">
        <f ca="1">IFERROR(IF(LoanIsNotPaid*LoanIsGood,InterestAmt,""), "")</f>
        <v>17466.757765364102</v>
      </c>
      <c r="H71" s="9">
        <f ca="1">IFERROR(IF(LoanIsNotPaid*LoanIsGood,EndingBalance,""), "")</f>
        <v>4651605.9918644577</v>
      </c>
    </row>
    <row r="72" spans="2:8" x14ac:dyDescent="0.35">
      <c r="B72" s="11">
        <f ca="1">IFERROR(IF(LoanIsNotPaid*LoanIsGood,PaymentNumber,""), "")</f>
        <v>64</v>
      </c>
      <c r="C72" s="7">
        <f ca="1">IFERROR(IF(LoanIsNotPaid*LoanIsGood,PaymentDate,""), "")</f>
        <v>45312</v>
      </c>
      <c r="D72" s="9">
        <f ca="1">IFERROR(IF(LoanIsNotPaid*LoanIsGood,LoanValue,""), "")</f>
        <v>4651605.9918644577</v>
      </c>
      <c r="E72" s="9">
        <f ca="1">IFERROR(IF(LoanIsNotPaid*LoanIsGood,MonthlyPayment,""), "")</f>
        <v>23662.836664675746</v>
      </c>
      <c r="F72" s="9">
        <f ca="1">IFERROR(IF(LoanIsNotPaid*LoanIsGood,Principal,""), "")</f>
        <v>6219.3141951840616</v>
      </c>
      <c r="G72" s="9">
        <f ca="1">IFERROR(IF(LoanIsNotPaid*LoanIsGood,InterestAmt,""), "")</f>
        <v>17443.52246949168</v>
      </c>
      <c r="H72" s="9">
        <f ca="1">IFERROR(IF(LoanIsNotPaid*LoanIsGood,EndingBalance,""), "")</f>
        <v>4645386.6776692737</v>
      </c>
    </row>
    <row r="73" spans="2:8" x14ac:dyDescent="0.35">
      <c r="B73" s="11">
        <f ca="1">IFERROR(IF(LoanIsNotPaid*LoanIsGood,PaymentNumber,""), "")</f>
        <v>65</v>
      </c>
      <c r="C73" s="7">
        <f ca="1">IFERROR(IF(LoanIsNotPaid*LoanIsGood,PaymentDate,""), "")</f>
        <v>45343</v>
      </c>
      <c r="D73" s="9">
        <f ca="1">IFERROR(IF(LoanIsNotPaid*LoanIsGood,LoanValue,""), "")</f>
        <v>4645386.6776692737</v>
      </c>
      <c r="E73" s="9">
        <f ca="1">IFERROR(IF(LoanIsNotPaid*LoanIsGood,MonthlyPayment,""), "")</f>
        <v>23662.836664675746</v>
      </c>
      <c r="F73" s="9">
        <f ca="1">IFERROR(IF(LoanIsNotPaid*LoanIsGood,Principal,""), "")</f>
        <v>6242.6366234160041</v>
      </c>
      <c r="G73" s="9">
        <f ca="1">IFERROR(IF(LoanIsNotPaid*LoanIsGood,InterestAmt,""), "")</f>
        <v>17420.200041259741</v>
      </c>
      <c r="H73" s="9">
        <f ca="1">IFERROR(IF(LoanIsNotPaid*LoanIsGood,EndingBalance,""), "")</f>
        <v>4639144.0410458576</v>
      </c>
    </row>
    <row r="74" spans="2:8" x14ac:dyDescent="0.35">
      <c r="B74" s="11">
        <f ca="1">IFERROR(IF(LoanIsNotPaid*LoanIsGood,PaymentNumber,""), "")</f>
        <v>66</v>
      </c>
      <c r="C74" s="7">
        <f ca="1">IFERROR(IF(LoanIsNotPaid*LoanIsGood,PaymentDate,""), "")</f>
        <v>45372</v>
      </c>
      <c r="D74" s="9">
        <f ca="1">IFERROR(IF(LoanIsNotPaid*LoanIsGood,LoanValue,""), "")</f>
        <v>4639144.0410458576</v>
      </c>
      <c r="E74" s="9">
        <f ca="1">IFERROR(IF(LoanIsNotPaid*LoanIsGood,MonthlyPayment,""), "")</f>
        <v>23662.836664675746</v>
      </c>
      <c r="F74" s="9">
        <f ca="1">IFERROR(IF(LoanIsNotPaid*LoanIsGood,Principal,""), "")</f>
        <v>6266.046510753813</v>
      </c>
      <c r="G74" s="9">
        <f ca="1">IFERROR(IF(LoanIsNotPaid*LoanIsGood,InterestAmt,""), "")</f>
        <v>17396.790153921935</v>
      </c>
      <c r="H74" s="9">
        <f ca="1">IFERROR(IF(LoanIsNotPaid*LoanIsGood,EndingBalance,""), "")</f>
        <v>4632877.9945351034</v>
      </c>
    </row>
    <row r="75" spans="2:8" x14ac:dyDescent="0.35">
      <c r="B75" s="11">
        <f ca="1">IFERROR(IF(LoanIsNotPaid*LoanIsGood,PaymentNumber,""), "")</f>
        <v>67</v>
      </c>
      <c r="C75" s="7">
        <f ca="1">IFERROR(IF(LoanIsNotPaid*LoanIsGood,PaymentDate,""), "")</f>
        <v>45403</v>
      </c>
      <c r="D75" s="9">
        <f ca="1">IFERROR(IF(LoanIsNotPaid*LoanIsGood,LoanValue,""), "")</f>
        <v>4632877.9945351034</v>
      </c>
      <c r="E75" s="9">
        <f ca="1">IFERROR(IF(LoanIsNotPaid*LoanIsGood,MonthlyPayment,""), "")</f>
        <v>23662.836664675746</v>
      </c>
      <c r="F75" s="9">
        <f ca="1">IFERROR(IF(LoanIsNotPaid*LoanIsGood,Principal,""), "")</f>
        <v>6289.5441851691394</v>
      </c>
      <c r="G75" s="9">
        <f ca="1">IFERROR(IF(LoanIsNotPaid*LoanIsGood,InterestAmt,""), "")</f>
        <v>17373.292479506606</v>
      </c>
      <c r="H75" s="9">
        <f ca="1">IFERROR(IF(LoanIsNotPaid*LoanIsGood,EndingBalance,""), "")</f>
        <v>4626588.4503499344</v>
      </c>
    </row>
    <row r="76" spans="2:8" x14ac:dyDescent="0.35">
      <c r="B76" s="11">
        <f ca="1">IFERROR(IF(LoanIsNotPaid*LoanIsGood,PaymentNumber,""), "")</f>
        <v>68</v>
      </c>
      <c r="C76" s="7">
        <f ca="1">IFERROR(IF(LoanIsNotPaid*LoanIsGood,PaymentDate,""), "")</f>
        <v>45433</v>
      </c>
      <c r="D76" s="9">
        <f ca="1">IFERROR(IF(LoanIsNotPaid*LoanIsGood,LoanValue,""), "")</f>
        <v>4626588.4503499344</v>
      </c>
      <c r="E76" s="9">
        <f ca="1">IFERROR(IF(LoanIsNotPaid*LoanIsGood,MonthlyPayment,""), "")</f>
        <v>23662.836664675746</v>
      </c>
      <c r="F76" s="9">
        <f ca="1">IFERROR(IF(LoanIsNotPaid*LoanIsGood,Principal,""), "")</f>
        <v>6313.1299758635241</v>
      </c>
      <c r="G76" s="9">
        <f ca="1">IFERROR(IF(LoanIsNotPaid*LoanIsGood,InterestAmt,""), "")</f>
        <v>17349.706688812221</v>
      </c>
      <c r="H76" s="9">
        <f ca="1">IFERROR(IF(LoanIsNotPaid*LoanIsGood,EndingBalance,""), "")</f>
        <v>4620275.3203740716</v>
      </c>
    </row>
    <row r="77" spans="2:8" x14ac:dyDescent="0.35">
      <c r="B77" s="11">
        <f ca="1">IFERROR(IF(LoanIsNotPaid*LoanIsGood,PaymentNumber,""), "")</f>
        <v>69</v>
      </c>
      <c r="C77" s="7">
        <f ca="1">IFERROR(IF(LoanIsNotPaid*LoanIsGood,PaymentDate,""), "")</f>
        <v>45464</v>
      </c>
      <c r="D77" s="9">
        <f ca="1">IFERROR(IF(LoanIsNotPaid*LoanIsGood,LoanValue,""), "")</f>
        <v>4620275.3203740716</v>
      </c>
      <c r="E77" s="9">
        <f ca="1">IFERROR(IF(LoanIsNotPaid*LoanIsGood,MonthlyPayment,""), "")</f>
        <v>23662.836664675746</v>
      </c>
      <c r="F77" s="9">
        <f ca="1">IFERROR(IF(LoanIsNotPaid*LoanIsGood,Principal,""), "")</f>
        <v>6336.8042132730116</v>
      </c>
      <c r="G77" s="9">
        <f ca="1">IFERROR(IF(LoanIsNotPaid*LoanIsGood,InterestAmt,""), "")</f>
        <v>17326.032451402734</v>
      </c>
      <c r="H77" s="9">
        <f ca="1">IFERROR(IF(LoanIsNotPaid*LoanIsGood,EndingBalance,""), "")</f>
        <v>4613938.5161607992</v>
      </c>
    </row>
    <row r="78" spans="2:8" x14ac:dyDescent="0.35">
      <c r="B78" s="11">
        <f ca="1">IFERROR(IF(LoanIsNotPaid*LoanIsGood,PaymentNumber,""), "")</f>
        <v>70</v>
      </c>
      <c r="C78" s="7">
        <f ca="1">IFERROR(IF(LoanIsNotPaid*LoanIsGood,PaymentDate,""), "")</f>
        <v>45494</v>
      </c>
      <c r="D78" s="9">
        <f ca="1">IFERROR(IF(LoanIsNotPaid*LoanIsGood,LoanValue,""), "")</f>
        <v>4613938.5161607992</v>
      </c>
      <c r="E78" s="9">
        <f ca="1">IFERROR(IF(LoanIsNotPaid*LoanIsGood,MonthlyPayment,""), "")</f>
        <v>23662.836664675746</v>
      </c>
      <c r="F78" s="9">
        <f ca="1">IFERROR(IF(LoanIsNotPaid*LoanIsGood,Principal,""), "")</f>
        <v>6360.5672290727871</v>
      </c>
      <c r="G78" s="9">
        <f ca="1">IFERROR(IF(LoanIsNotPaid*LoanIsGood,InterestAmt,""), "")</f>
        <v>17302.269435602957</v>
      </c>
      <c r="H78" s="9">
        <f ca="1">IFERROR(IF(LoanIsNotPaid*LoanIsGood,EndingBalance,""), "")</f>
        <v>4607577.9489317257</v>
      </c>
    </row>
    <row r="79" spans="2:8" x14ac:dyDescent="0.35">
      <c r="B79" s="11">
        <f ca="1">IFERROR(IF(LoanIsNotPaid*LoanIsGood,PaymentNumber,""), "")</f>
        <v>71</v>
      </c>
      <c r="C79" s="7">
        <f ca="1">IFERROR(IF(LoanIsNotPaid*LoanIsGood,PaymentDate,""), "")</f>
        <v>45525</v>
      </c>
      <c r="D79" s="9">
        <f ca="1">IFERROR(IF(LoanIsNotPaid*LoanIsGood,LoanValue,""), "")</f>
        <v>4607577.9489317257</v>
      </c>
      <c r="E79" s="9">
        <f ca="1">IFERROR(IF(LoanIsNotPaid*LoanIsGood,MonthlyPayment,""), "")</f>
        <v>23662.836664675746</v>
      </c>
      <c r="F79" s="9">
        <f ca="1">IFERROR(IF(LoanIsNotPaid*LoanIsGood,Principal,""), "")</f>
        <v>6384.4193561818092</v>
      </c>
      <c r="G79" s="9">
        <f ca="1">IFERROR(IF(LoanIsNotPaid*LoanIsGood,InterestAmt,""), "")</f>
        <v>17278.417308493936</v>
      </c>
      <c r="H79" s="9">
        <f ca="1">IFERROR(IF(LoanIsNotPaid*LoanIsGood,EndingBalance,""), "")</f>
        <v>4601193.5295755435</v>
      </c>
    </row>
    <row r="80" spans="2:8" x14ac:dyDescent="0.35">
      <c r="B80" s="11">
        <f ca="1">IFERROR(IF(LoanIsNotPaid*LoanIsGood,PaymentNumber,""), "")</f>
        <v>72</v>
      </c>
      <c r="C80" s="7">
        <f ca="1">IFERROR(IF(LoanIsNotPaid*LoanIsGood,PaymentDate,""), "")</f>
        <v>45556</v>
      </c>
      <c r="D80" s="9">
        <f ca="1">IFERROR(IF(LoanIsNotPaid*LoanIsGood,LoanValue,""), "")</f>
        <v>4601193.5295755435</v>
      </c>
      <c r="E80" s="9">
        <f ca="1">IFERROR(IF(LoanIsNotPaid*LoanIsGood,MonthlyPayment,""), "")</f>
        <v>23662.836664675746</v>
      </c>
      <c r="F80" s="9">
        <f ca="1">IFERROR(IF(LoanIsNotPaid*LoanIsGood,Principal,""), "")</f>
        <v>6408.360928767489</v>
      </c>
      <c r="G80" s="9">
        <f ca="1">IFERROR(IF(LoanIsNotPaid*LoanIsGood,InterestAmt,""), "")</f>
        <v>17254.475735908258</v>
      </c>
      <c r="H80" s="9">
        <f ca="1">IFERROR(IF(LoanIsNotPaid*LoanIsGood,EndingBalance,""), "")</f>
        <v>4594785.168646777</v>
      </c>
    </row>
    <row r="81" spans="2:8" x14ac:dyDescent="0.35">
      <c r="B81" s="11">
        <f ca="1">IFERROR(IF(LoanIsNotPaid*LoanIsGood,PaymentNumber,""), "")</f>
        <v>73</v>
      </c>
      <c r="C81" s="7">
        <f ca="1">IFERROR(IF(LoanIsNotPaid*LoanIsGood,PaymentDate,""), "")</f>
        <v>45586</v>
      </c>
      <c r="D81" s="9">
        <f ca="1">IFERROR(IF(LoanIsNotPaid*LoanIsGood,LoanValue,""), "")</f>
        <v>4594785.168646777</v>
      </c>
      <c r="E81" s="9">
        <f ca="1">IFERROR(IF(LoanIsNotPaid*LoanIsGood,MonthlyPayment,""), "")</f>
        <v>23662.836664675746</v>
      </c>
      <c r="F81" s="9">
        <f ca="1">IFERROR(IF(LoanIsNotPaid*LoanIsGood,Principal,""), "")</f>
        <v>6432.39228225037</v>
      </c>
      <c r="G81" s="9">
        <f ca="1">IFERROR(IF(LoanIsNotPaid*LoanIsGood,InterestAmt,""), "")</f>
        <v>17230.444382425376</v>
      </c>
      <c r="H81" s="9">
        <f ca="1">IFERROR(IF(LoanIsNotPaid*LoanIsGood,EndingBalance,""), "")</f>
        <v>4588352.7763645267</v>
      </c>
    </row>
    <row r="82" spans="2:8" x14ac:dyDescent="0.35">
      <c r="B82" s="11">
        <f ca="1">IFERROR(IF(LoanIsNotPaid*LoanIsGood,PaymentNumber,""), "")</f>
        <v>74</v>
      </c>
      <c r="C82" s="7">
        <f ca="1">IFERROR(IF(LoanIsNotPaid*LoanIsGood,PaymentDate,""), "")</f>
        <v>45617</v>
      </c>
      <c r="D82" s="9">
        <f ca="1">IFERROR(IF(LoanIsNotPaid*LoanIsGood,LoanValue,""), "")</f>
        <v>4588352.7763645267</v>
      </c>
      <c r="E82" s="9">
        <f ca="1">IFERROR(IF(LoanIsNotPaid*LoanIsGood,MonthlyPayment,""), "")</f>
        <v>23662.836664675746</v>
      </c>
      <c r="F82" s="9">
        <f ca="1">IFERROR(IF(LoanIsNotPaid*LoanIsGood,Principal,""), "")</f>
        <v>6456.5137533088073</v>
      </c>
      <c r="G82" s="9">
        <f ca="1">IFERROR(IF(LoanIsNotPaid*LoanIsGood,InterestAmt,""), "")</f>
        <v>17206.322911366937</v>
      </c>
      <c r="H82" s="9">
        <f ca="1">IFERROR(IF(LoanIsNotPaid*LoanIsGood,EndingBalance,""), "")</f>
        <v>4581896.2626112178</v>
      </c>
    </row>
    <row r="83" spans="2:8" x14ac:dyDescent="0.35">
      <c r="B83" s="11">
        <f ca="1">IFERROR(IF(LoanIsNotPaid*LoanIsGood,PaymentNumber,""), "")</f>
        <v>75</v>
      </c>
      <c r="C83" s="7">
        <f ca="1">IFERROR(IF(LoanIsNotPaid*LoanIsGood,PaymentDate,""), "")</f>
        <v>45647</v>
      </c>
      <c r="D83" s="9">
        <f ca="1">IFERROR(IF(LoanIsNotPaid*LoanIsGood,LoanValue,""), "")</f>
        <v>4581896.2626112178</v>
      </c>
      <c r="E83" s="9">
        <f ca="1">IFERROR(IF(LoanIsNotPaid*LoanIsGood,MonthlyPayment,""), "")</f>
        <v>23662.836664675746</v>
      </c>
      <c r="F83" s="9">
        <f ca="1">IFERROR(IF(LoanIsNotPaid*LoanIsGood,Principal,""), "")</f>
        <v>6480.725679883717</v>
      </c>
      <c r="G83" s="9">
        <f ca="1">IFERROR(IF(LoanIsNotPaid*LoanIsGood,InterestAmt,""), "")</f>
        <v>17182.110984792027</v>
      </c>
      <c r="H83" s="9">
        <f ca="1">IFERROR(IF(LoanIsNotPaid*LoanIsGood,EndingBalance,""), "")</f>
        <v>4575415.536931335</v>
      </c>
    </row>
    <row r="84" spans="2:8" x14ac:dyDescent="0.35">
      <c r="B84" s="11">
        <f ca="1">IFERROR(IF(LoanIsNotPaid*LoanIsGood,PaymentNumber,""), "")</f>
        <v>76</v>
      </c>
      <c r="C84" s="7">
        <f ca="1">IFERROR(IF(LoanIsNotPaid*LoanIsGood,PaymentDate,""), "")</f>
        <v>45678</v>
      </c>
      <c r="D84" s="9">
        <f ca="1">IFERROR(IF(LoanIsNotPaid*LoanIsGood,LoanValue,""), "")</f>
        <v>4575415.536931335</v>
      </c>
      <c r="E84" s="9">
        <f ca="1">IFERROR(IF(LoanIsNotPaid*LoanIsGood,MonthlyPayment,""), "")</f>
        <v>23662.836664675746</v>
      </c>
      <c r="F84" s="9">
        <f ca="1">IFERROR(IF(LoanIsNotPaid*LoanIsGood,Principal,""), "")</f>
        <v>6505.0284011832791</v>
      </c>
      <c r="G84" s="9">
        <f ca="1">IFERROR(IF(LoanIsNotPaid*LoanIsGood,InterestAmt,""), "")</f>
        <v>17157.808263492465</v>
      </c>
      <c r="H84" s="9">
        <f ca="1">IFERROR(IF(LoanIsNotPaid*LoanIsGood,EndingBalance,""), "")</f>
        <v>4568910.5085301511</v>
      </c>
    </row>
    <row r="85" spans="2:8" x14ac:dyDescent="0.35">
      <c r="B85" s="11">
        <f ca="1">IFERROR(IF(LoanIsNotPaid*LoanIsGood,PaymentNumber,""), "")</f>
        <v>77</v>
      </c>
      <c r="C85" s="7">
        <f ca="1">IFERROR(IF(LoanIsNotPaid*LoanIsGood,PaymentDate,""), "")</f>
        <v>45709</v>
      </c>
      <c r="D85" s="9">
        <f ca="1">IFERROR(IF(LoanIsNotPaid*LoanIsGood,LoanValue,""), "")</f>
        <v>4568910.5085301511</v>
      </c>
      <c r="E85" s="9">
        <f ca="1">IFERROR(IF(LoanIsNotPaid*LoanIsGood,MonthlyPayment,""), "")</f>
        <v>23662.836664675746</v>
      </c>
      <c r="F85" s="9">
        <f ca="1">IFERROR(IF(LoanIsNotPaid*LoanIsGood,Principal,""), "")</f>
        <v>6529.4222576877164</v>
      </c>
      <c r="G85" s="9">
        <f ca="1">IFERROR(IF(LoanIsNotPaid*LoanIsGood,InterestAmt,""), "")</f>
        <v>17133.414406988028</v>
      </c>
      <c r="H85" s="9">
        <f ca="1">IFERROR(IF(LoanIsNotPaid*LoanIsGood,EndingBalance,""), "")</f>
        <v>4562381.0862724632</v>
      </c>
    </row>
    <row r="86" spans="2:8" x14ac:dyDescent="0.35">
      <c r="B86" s="11">
        <f ca="1">IFERROR(IF(LoanIsNotPaid*LoanIsGood,PaymentNumber,""), "")</f>
        <v>78</v>
      </c>
      <c r="C86" s="7">
        <f ca="1">IFERROR(IF(LoanIsNotPaid*LoanIsGood,PaymentDate,""), "")</f>
        <v>45737</v>
      </c>
      <c r="D86" s="9">
        <f ca="1">IFERROR(IF(LoanIsNotPaid*LoanIsGood,LoanValue,""), "")</f>
        <v>4562381.0862724632</v>
      </c>
      <c r="E86" s="9">
        <f ca="1">IFERROR(IF(LoanIsNotPaid*LoanIsGood,MonthlyPayment,""), "")</f>
        <v>23662.836664675746</v>
      </c>
      <c r="F86" s="9">
        <f ca="1">IFERROR(IF(LoanIsNotPaid*LoanIsGood,Principal,""), "")</f>
        <v>6553.9075911540467</v>
      </c>
      <c r="G86" s="9">
        <f ca="1">IFERROR(IF(LoanIsNotPaid*LoanIsGood,InterestAmt,""), "")</f>
        <v>17108.929073521696</v>
      </c>
      <c r="H86" s="9">
        <f ca="1">IFERROR(IF(LoanIsNotPaid*LoanIsGood,EndingBalance,""), "")</f>
        <v>4555827.1786813103</v>
      </c>
    </row>
    <row r="87" spans="2:8" x14ac:dyDescent="0.35">
      <c r="B87" s="11">
        <f ca="1">IFERROR(IF(LoanIsNotPaid*LoanIsGood,PaymentNumber,""), "")</f>
        <v>79</v>
      </c>
      <c r="C87" s="7">
        <f ca="1">IFERROR(IF(LoanIsNotPaid*LoanIsGood,PaymentDate,""), "")</f>
        <v>45768</v>
      </c>
      <c r="D87" s="9">
        <f ca="1">IFERROR(IF(LoanIsNotPaid*LoanIsGood,LoanValue,""), "")</f>
        <v>4555827.1786813103</v>
      </c>
      <c r="E87" s="9">
        <f ca="1">IFERROR(IF(LoanIsNotPaid*LoanIsGood,MonthlyPayment,""), "")</f>
        <v>23662.836664675746</v>
      </c>
      <c r="F87" s="9">
        <f ca="1">IFERROR(IF(LoanIsNotPaid*LoanIsGood,Principal,""), "")</f>
        <v>6578.4847446208732</v>
      </c>
      <c r="G87" s="9">
        <f ca="1">IFERROR(IF(LoanIsNotPaid*LoanIsGood,InterestAmt,""), "")</f>
        <v>17084.351920054873</v>
      </c>
      <c r="H87" s="9">
        <f ca="1">IFERROR(IF(LoanIsNotPaid*LoanIsGood,EndingBalance,""), "")</f>
        <v>4549248.6939366888</v>
      </c>
    </row>
    <row r="88" spans="2:8" x14ac:dyDescent="0.35">
      <c r="B88" s="11">
        <f ca="1">IFERROR(IF(LoanIsNotPaid*LoanIsGood,PaymentNumber,""), "")</f>
        <v>80</v>
      </c>
      <c r="C88" s="7">
        <f ca="1">IFERROR(IF(LoanIsNotPaid*LoanIsGood,PaymentDate,""), "")</f>
        <v>45798</v>
      </c>
      <c r="D88" s="9">
        <f ca="1">IFERROR(IF(LoanIsNotPaid*LoanIsGood,LoanValue,""), "")</f>
        <v>4549248.6939366888</v>
      </c>
      <c r="E88" s="9">
        <f ca="1">IFERROR(IF(LoanIsNotPaid*LoanIsGood,MonthlyPayment,""), "")</f>
        <v>23662.836664675746</v>
      </c>
      <c r="F88" s="9">
        <f ca="1">IFERROR(IF(LoanIsNotPaid*LoanIsGood,Principal,""), "")</f>
        <v>6603.1540624132022</v>
      </c>
      <c r="G88" s="9">
        <f ca="1">IFERROR(IF(LoanIsNotPaid*LoanIsGood,InterestAmt,""), "")</f>
        <v>17059.682602262543</v>
      </c>
      <c r="H88" s="9">
        <f ca="1">IFERROR(IF(LoanIsNotPaid*LoanIsGood,EndingBalance,""), "")</f>
        <v>4542645.5398742761</v>
      </c>
    </row>
    <row r="89" spans="2:8" x14ac:dyDescent="0.35">
      <c r="B89" s="11">
        <f ca="1">IFERROR(IF(LoanIsNotPaid*LoanIsGood,PaymentNumber,""), "")</f>
        <v>81</v>
      </c>
      <c r="C89" s="7">
        <f ca="1">IFERROR(IF(LoanIsNotPaid*LoanIsGood,PaymentDate,""), "")</f>
        <v>45829</v>
      </c>
      <c r="D89" s="9">
        <f ca="1">IFERROR(IF(LoanIsNotPaid*LoanIsGood,LoanValue,""), "")</f>
        <v>4542645.5398742761</v>
      </c>
      <c r="E89" s="9">
        <f ca="1">IFERROR(IF(LoanIsNotPaid*LoanIsGood,MonthlyPayment,""), "")</f>
        <v>23662.836664675746</v>
      </c>
      <c r="F89" s="9">
        <f ca="1">IFERROR(IF(LoanIsNotPaid*LoanIsGood,Principal,""), "")</f>
        <v>6627.915890147252</v>
      </c>
      <c r="G89" s="9">
        <f ca="1">IFERROR(IF(LoanIsNotPaid*LoanIsGood,InterestAmt,""), "")</f>
        <v>17034.920774528491</v>
      </c>
      <c r="H89" s="9">
        <f ca="1">IFERROR(IF(LoanIsNotPaid*LoanIsGood,EndingBalance,""), "")</f>
        <v>4536017.6239841292</v>
      </c>
    </row>
    <row r="90" spans="2:8" x14ac:dyDescent="0.35">
      <c r="B90" s="11">
        <f ca="1">IFERROR(IF(LoanIsNotPaid*LoanIsGood,PaymentNumber,""), "")</f>
        <v>82</v>
      </c>
      <c r="C90" s="7">
        <f ca="1">IFERROR(IF(LoanIsNotPaid*LoanIsGood,PaymentDate,""), "")</f>
        <v>45859</v>
      </c>
      <c r="D90" s="9">
        <f ca="1">IFERROR(IF(LoanIsNotPaid*LoanIsGood,LoanValue,""), "")</f>
        <v>4536017.6239841292</v>
      </c>
      <c r="E90" s="9">
        <f ca="1">IFERROR(IF(LoanIsNotPaid*LoanIsGood,MonthlyPayment,""), "")</f>
        <v>23662.836664675746</v>
      </c>
      <c r="F90" s="9">
        <f ca="1">IFERROR(IF(LoanIsNotPaid*LoanIsGood,Principal,""), "")</f>
        <v>6652.7705747353039</v>
      </c>
      <c r="G90" s="9">
        <f ca="1">IFERROR(IF(LoanIsNotPaid*LoanIsGood,InterestAmt,""), "")</f>
        <v>17010.066089940443</v>
      </c>
      <c r="H90" s="9">
        <f ca="1">IFERROR(IF(LoanIsNotPaid*LoanIsGood,EndingBalance,""), "")</f>
        <v>4529364.8534093937</v>
      </c>
    </row>
    <row r="91" spans="2:8" x14ac:dyDescent="0.35">
      <c r="B91" s="11">
        <f ca="1">IFERROR(IF(LoanIsNotPaid*LoanIsGood,PaymentNumber,""), "")</f>
        <v>83</v>
      </c>
      <c r="C91" s="7">
        <f ca="1">IFERROR(IF(LoanIsNotPaid*LoanIsGood,PaymentDate,""), "")</f>
        <v>45890</v>
      </c>
      <c r="D91" s="9">
        <f ca="1">IFERROR(IF(LoanIsNotPaid*LoanIsGood,LoanValue,""), "")</f>
        <v>4529364.8534093937</v>
      </c>
      <c r="E91" s="9">
        <f ca="1">IFERROR(IF(LoanIsNotPaid*LoanIsGood,MonthlyPayment,""), "")</f>
        <v>23662.836664675746</v>
      </c>
      <c r="F91" s="9">
        <f ca="1">IFERROR(IF(LoanIsNotPaid*LoanIsGood,Principal,""), "")</f>
        <v>6677.7184643905612</v>
      </c>
      <c r="G91" s="9">
        <f ca="1">IFERROR(IF(LoanIsNotPaid*LoanIsGood,InterestAmt,""), "")</f>
        <v>16985.118200285182</v>
      </c>
      <c r="H91" s="9">
        <f ca="1">IFERROR(IF(LoanIsNotPaid*LoanIsGood,EndingBalance,""), "")</f>
        <v>4522687.1349450042</v>
      </c>
    </row>
    <row r="92" spans="2:8" x14ac:dyDescent="0.35">
      <c r="B92" s="11">
        <f ca="1">IFERROR(IF(LoanIsNotPaid*LoanIsGood,PaymentNumber,""), "")</f>
        <v>84</v>
      </c>
      <c r="C92" s="7">
        <f ca="1">IFERROR(IF(LoanIsNotPaid*LoanIsGood,PaymentDate,""), "")</f>
        <v>45921</v>
      </c>
      <c r="D92" s="9">
        <f ca="1">IFERROR(IF(LoanIsNotPaid*LoanIsGood,LoanValue,""), "")</f>
        <v>4522687.1349450042</v>
      </c>
      <c r="E92" s="9">
        <f ca="1">IFERROR(IF(LoanIsNotPaid*LoanIsGood,MonthlyPayment,""), "")</f>
        <v>23662.836664675746</v>
      </c>
      <c r="F92" s="9">
        <f ca="1">IFERROR(IF(LoanIsNotPaid*LoanIsGood,Principal,""), "")</f>
        <v>6702.7599086320251</v>
      </c>
      <c r="G92" s="9">
        <f ca="1">IFERROR(IF(LoanIsNotPaid*LoanIsGood,InterestAmt,""), "")</f>
        <v>16960.076756043716</v>
      </c>
      <c r="H92" s="9">
        <f ca="1">IFERROR(IF(LoanIsNotPaid*LoanIsGood,EndingBalance,""), "")</f>
        <v>4515984.3750363719</v>
      </c>
    </row>
    <row r="93" spans="2:8" x14ac:dyDescent="0.35">
      <c r="B93" s="11">
        <f ca="1">IFERROR(IF(LoanIsNotPaid*LoanIsGood,PaymentNumber,""), "")</f>
        <v>85</v>
      </c>
      <c r="C93" s="7">
        <f ca="1">IFERROR(IF(LoanIsNotPaid*LoanIsGood,PaymentDate,""), "")</f>
        <v>45951</v>
      </c>
      <c r="D93" s="9">
        <f ca="1">IFERROR(IF(LoanIsNotPaid*LoanIsGood,LoanValue,""), "")</f>
        <v>4515984.3750363719</v>
      </c>
      <c r="E93" s="9">
        <f ca="1">IFERROR(IF(LoanIsNotPaid*LoanIsGood,MonthlyPayment,""), "")</f>
        <v>23662.836664675746</v>
      </c>
      <c r="F93" s="9">
        <f ca="1">IFERROR(IF(LoanIsNotPaid*LoanIsGood,Principal,""), "")</f>
        <v>6727.8952582893944</v>
      </c>
      <c r="G93" s="9">
        <f ca="1">IFERROR(IF(LoanIsNotPaid*LoanIsGood,InterestAmt,""), "")</f>
        <v>16934.941406386348</v>
      </c>
      <c r="H93" s="9">
        <f ca="1">IFERROR(IF(LoanIsNotPaid*LoanIsGood,EndingBalance,""), "")</f>
        <v>4509256.4797780821</v>
      </c>
    </row>
    <row r="94" spans="2:8" x14ac:dyDescent="0.35">
      <c r="B94" s="11">
        <f ca="1">IFERROR(IF(LoanIsNotPaid*LoanIsGood,PaymentNumber,""), "")</f>
        <v>86</v>
      </c>
      <c r="C94" s="7">
        <f ca="1">IFERROR(IF(LoanIsNotPaid*LoanIsGood,PaymentDate,""), "")</f>
        <v>45982</v>
      </c>
      <c r="D94" s="9">
        <f ca="1">IFERROR(IF(LoanIsNotPaid*LoanIsGood,LoanValue,""), "")</f>
        <v>4509256.4797780821</v>
      </c>
      <c r="E94" s="9">
        <f ca="1">IFERROR(IF(LoanIsNotPaid*LoanIsGood,MonthlyPayment,""), "")</f>
        <v>23662.836664675746</v>
      </c>
      <c r="F94" s="9">
        <f ca="1">IFERROR(IF(LoanIsNotPaid*LoanIsGood,Principal,""), "")</f>
        <v>6753.1248655079817</v>
      </c>
      <c r="G94" s="9">
        <f ca="1">IFERROR(IF(LoanIsNotPaid*LoanIsGood,InterestAmt,""), "")</f>
        <v>16909.711799167762</v>
      </c>
      <c r="H94" s="9">
        <f ca="1">IFERROR(IF(LoanIsNotPaid*LoanIsGood,EndingBalance,""), "")</f>
        <v>4502503.3549125753</v>
      </c>
    </row>
    <row r="95" spans="2:8" x14ac:dyDescent="0.35">
      <c r="B95" s="11">
        <f ca="1">IFERROR(IF(LoanIsNotPaid*LoanIsGood,PaymentNumber,""), "")</f>
        <v>87</v>
      </c>
      <c r="C95" s="7">
        <f ca="1">IFERROR(IF(LoanIsNotPaid*LoanIsGood,PaymentDate,""), "")</f>
        <v>46012</v>
      </c>
      <c r="D95" s="9">
        <f ca="1">IFERROR(IF(LoanIsNotPaid*LoanIsGood,LoanValue,""), "")</f>
        <v>4502503.3549125753</v>
      </c>
      <c r="E95" s="9">
        <f ca="1">IFERROR(IF(LoanIsNotPaid*LoanIsGood,MonthlyPayment,""), "")</f>
        <v>23662.836664675746</v>
      </c>
      <c r="F95" s="9">
        <f ca="1">IFERROR(IF(LoanIsNotPaid*LoanIsGood,Principal,""), "")</f>
        <v>6778.4490837536368</v>
      </c>
      <c r="G95" s="9">
        <f ca="1">IFERROR(IF(LoanIsNotPaid*LoanIsGood,InterestAmt,""), "")</f>
        <v>16884.387580922106</v>
      </c>
      <c r="H95" s="9">
        <f ca="1">IFERROR(IF(LoanIsNotPaid*LoanIsGood,EndingBalance,""), "")</f>
        <v>4495724.9058288205</v>
      </c>
    </row>
    <row r="96" spans="2:8" x14ac:dyDescent="0.35">
      <c r="B96" s="11">
        <f ca="1">IFERROR(IF(LoanIsNotPaid*LoanIsGood,PaymentNumber,""), "")</f>
        <v>88</v>
      </c>
      <c r="C96" s="7">
        <f ca="1">IFERROR(IF(LoanIsNotPaid*LoanIsGood,PaymentDate,""), "")</f>
        <v>46043</v>
      </c>
      <c r="D96" s="9">
        <f ca="1">IFERROR(IF(LoanIsNotPaid*LoanIsGood,LoanValue,""), "")</f>
        <v>4495724.9058288205</v>
      </c>
      <c r="E96" s="9">
        <f ca="1">IFERROR(IF(LoanIsNotPaid*LoanIsGood,MonthlyPayment,""), "")</f>
        <v>23662.836664675746</v>
      </c>
      <c r="F96" s="9">
        <f ca="1">IFERROR(IF(LoanIsNotPaid*LoanIsGood,Principal,""), "")</f>
        <v>6803.8682678177111</v>
      </c>
      <c r="G96" s="9">
        <f ca="1">IFERROR(IF(LoanIsNotPaid*LoanIsGood,InterestAmt,""), "")</f>
        <v>16858.968396858036</v>
      </c>
      <c r="H96" s="9">
        <f ca="1">IFERROR(IF(LoanIsNotPaid*LoanIsGood,EndingBalance,""), "")</f>
        <v>4488921.0375610041</v>
      </c>
    </row>
    <row r="97" spans="2:8" x14ac:dyDescent="0.35">
      <c r="B97" s="11">
        <f ca="1">IFERROR(IF(LoanIsNotPaid*LoanIsGood,PaymentNumber,""), "")</f>
        <v>89</v>
      </c>
      <c r="C97" s="7">
        <f ca="1">IFERROR(IF(LoanIsNotPaid*LoanIsGood,PaymentDate,""), "")</f>
        <v>46074</v>
      </c>
      <c r="D97" s="9">
        <f ca="1">IFERROR(IF(LoanIsNotPaid*LoanIsGood,LoanValue,""), "")</f>
        <v>4488921.0375610041</v>
      </c>
      <c r="E97" s="9">
        <f ca="1">IFERROR(IF(LoanIsNotPaid*LoanIsGood,MonthlyPayment,""), "")</f>
        <v>23662.836664675746</v>
      </c>
      <c r="F97" s="9">
        <f ca="1">IFERROR(IF(LoanIsNotPaid*LoanIsGood,Principal,""), "")</f>
        <v>6829.3827738220289</v>
      </c>
      <c r="G97" s="9">
        <f ca="1">IFERROR(IF(LoanIsNotPaid*LoanIsGood,InterestAmt,""), "")</f>
        <v>16833.453890853714</v>
      </c>
      <c r="H97" s="9">
        <f ca="1">IFERROR(IF(LoanIsNotPaid*LoanIsGood,EndingBalance,""), "")</f>
        <v>4482091.6547871819</v>
      </c>
    </row>
    <row r="98" spans="2:8" x14ac:dyDescent="0.35">
      <c r="B98" s="11">
        <f ca="1">IFERROR(IF(LoanIsNotPaid*LoanIsGood,PaymentNumber,""), "")</f>
        <v>90</v>
      </c>
      <c r="C98" s="7">
        <f ca="1">IFERROR(IF(LoanIsNotPaid*LoanIsGood,PaymentDate,""), "")</f>
        <v>46102</v>
      </c>
      <c r="D98" s="9">
        <f ca="1">IFERROR(IF(LoanIsNotPaid*LoanIsGood,LoanValue,""), "")</f>
        <v>4482091.6547871819</v>
      </c>
      <c r="E98" s="9">
        <f ca="1">IFERROR(IF(LoanIsNotPaid*LoanIsGood,MonthlyPayment,""), "")</f>
        <v>23662.836664675746</v>
      </c>
      <c r="F98" s="9">
        <f ca="1">IFERROR(IF(LoanIsNotPaid*LoanIsGood,Principal,""), "")</f>
        <v>6854.9929592238605</v>
      </c>
      <c r="G98" s="9">
        <f ca="1">IFERROR(IF(LoanIsNotPaid*LoanIsGood,InterestAmt,""), "")</f>
        <v>16807.843705451884</v>
      </c>
      <c r="H98" s="9">
        <f ca="1">IFERROR(IF(LoanIsNotPaid*LoanIsGood,EndingBalance,""), "")</f>
        <v>4475236.6618279573</v>
      </c>
    </row>
    <row r="99" spans="2:8" x14ac:dyDescent="0.35">
      <c r="B99" s="11">
        <f ca="1">IFERROR(IF(LoanIsNotPaid*LoanIsGood,PaymentNumber,""), "")</f>
        <v>91</v>
      </c>
      <c r="C99" s="7">
        <f ca="1">IFERROR(IF(LoanIsNotPaid*LoanIsGood,PaymentDate,""), "")</f>
        <v>46133</v>
      </c>
      <c r="D99" s="9">
        <f ca="1">IFERROR(IF(LoanIsNotPaid*LoanIsGood,LoanValue,""), "")</f>
        <v>4475236.6618279573</v>
      </c>
      <c r="E99" s="9">
        <f ca="1">IFERROR(IF(LoanIsNotPaid*LoanIsGood,MonthlyPayment,""), "")</f>
        <v>23662.836664675746</v>
      </c>
      <c r="F99" s="9">
        <f ca="1">IFERROR(IF(LoanIsNotPaid*LoanIsGood,Principal,""), "")</f>
        <v>6880.6991828209511</v>
      </c>
      <c r="G99" s="9">
        <f ca="1">IFERROR(IF(LoanIsNotPaid*LoanIsGood,InterestAmt,""), "")</f>
        <v>16782.137481854792</v>
      </c>
      <c r="H99" s="9">
        <f ca="1">IFERROR(IF(LoanIsNotPaid*LoanIsGood,EndingBalance,""), "")</f>
        <v>4468355.9626451377</v>
      </c>
    </row>
    <row r="100" spans="2:8" x14ac:dyDescent="0.35">
      <c r="B100" s="11">
        <f ca="1">IFERROR(IF(LoanIsNotPaid*LoanIsGood,PaymentNumber,""), "")</f>
        <v>92</v>
      </c>
      <c r="C100" s="7">
        <f ca="1">IFERROR(IF(LoanIsNotPaid*LoanIsGood,PaymentDate,""), "")</f>
        <v>46163</v>
      </c>
      <c r="D100" s="9">
        <f ca="1">IFERROR(IF(LoanIsNotPaid*LoanIsGood,LoanValue,""), "")</f>
        <v>4468355.9626451377</v>
      </c>
      <c r="E100" s="9">
        <f ca="1">IFERROR(IF(LoanIsNotPaid*LoanIsGood,MonthlyPayment,""), "")</f>
        <v>23662.836664675746</v>
      </c>
      <c r="F100" s="9">
        <f ca="1">IFERROR(IF(LoanIsNotPaid*LoanIsGood,Principal,""), "")</f>
        <v>6906.5018047565291</v>
      </c>
      <c r="G100" s="9">
        <f ca="1">IFERROR(IF(LoanIsNotPaid*LoanIsGood,InterestAmt,""), "")</f>
        <v>16756.334859919214</v>
      </c>
      <c r="H100" s="9">
        <f ca="1">IFERROR(IF(LoanIsNotPaid*LoanIsGood,EndingBalance,""), "")</f>
        <v>4461449.4608403817</v>
      </c>
    </row>
    <row r="101" spans="2:8" x14ac:dyDescent="0.35">
      <c r="B101" s="11">
        <f ca="1">IFERROR(IF(LoanIsNotPaid*LoanIsGood,PaymentNumber,""), "")</f>
        <v>93</v>
      </c>
      <c r="C101" s="7">
        <f ca="1">IFERROR(IF(LoanIsNotPaid*LoanIsGood,PaymentDate,""), "")</f>
        <v>46194</v>
      </c>
      <c r="D101" s="9">
        <f ca="1">IFERROR(IF(LoanIsNotPaid*LoanIsGood,LoanValue,""), "")</f>
        <v>4461449.4608403817</v>
      </c>
      <c r="E101" s="9">
        <f ca="1">IFERROR(IF(LoanIsNotPaid*LoanIsGood,MonthlyPayment,""), "")</f>
        <v>23662.836664675746</v>
      </c>
      <c r="F101" s="9">
        <f ca="1">IFERROR(IF(LoanIsNotPaid*LoanIsGood,Principal,""), "")</f>
        <v>6932.4011865243656</v>
      </c>
      <c r="G101" s="9">
        <f ca="1">IFERROR(IF(LoanIsNotPaid*LoanIsGood,InterestAmt,""), "")</f>
        <v>16730.435478151379</v>
      </c>
      <c r="H101" s="9">
        <f ca="1">IFERROR(IF(LoanIsNotPaid*LoanIsGood,EndingBalance,""), "")</f>
        <v>4454517.0596538568</v>
      </c>
    </row>
    <row r="102" spans="2:8" x14ac:dyDescent="0.35">
      <c r="B102" s="11">
        <f ca="1">IFERROR(IF(LoanIsNotPaid*LoanIsGood,PaymentNumber,""), "")</f>
        <v>94</v>
      </c>
      <c r="C102" s="7">
        <f ca="1">IFERROR(IF(LoanIsNotPaid*LoanIsGood,PaymentDate,""), "")</f>
        <v>46224</v>
      </c>
      <c r="D102" s="9">
        <f ca="1">IFERROR(IF(LoanIsNotPaid*LoanIsGood,LoanValue,""), "")</f>
        <v>4454517.0596538568</v>
      </c>
      <c r="E102" s="9">
        <f ca="1">IFERROR(IF(LoanIsNotPaid*LoanIsGood,MonthlyPayment,""), "")</f>
        <v>23662.836664675746</v>
      </c>
      <c r="F102" s="9">
        <f ca="1">IFERROR(IF(LoanIsNotPaid*LoanIsGood,Principal,""), "")</f>
        <v>6958.3976909738331</v>
      </c>
      <c r="G102" s="9">
        <f ca="1">IFERROR(IF(LoanIsNotPaid*LoanIsGood,InterestAmt,""), "")</f>
        <v>16704.438973701912</v>
      </c>
      <c r="H102" s="9">
        <f ca="1">IFERROR(IF(LoanIsNotPaid*LoanIsGood,EndingBalance,""), "")</f>
        <v>4447558.6619628835</v>
      </c>
    </row>
    <row r="103" spans="2:8" x14ac:dyDescent="0.35">
      <c r="B103" s="11">
        <f ca="1">IFERROR(IF(LoanIsNotPaid*LoanIsGood,PaymentNumber,""), "")</f>
        <v>95</v>
      </c>
      <c r="C103" s="7">
        <f ca="1">IFERROR(IF(LoanIsNotPaid*LoanIsGood,PaymentDate,""), "")</f>
        <v>46255</v>
      </c>
      <c r="D103" s="9">
        <f ca="1">IFERROR(IF(LoanIsNotPaid*LoanIsGood,LoanValue,""), "")</f>
        <v>4447558.6619628835</v>
      </c>
      <c r="E103" s="9">
        <f ca="1">IFERROR(IF(LoanIsNotPaid*LoanIsGood,MonthlyPayment,""), "")</f>
        <v>23662.836664675746</v>
      </c>
      <c r="F103" s="9">
        <f ca="1">IFERROR(IF(LoanIsNotPaid*LoanIsGood,Principal,""), "")</f>
        <v>6984.4916823149833</v>
      </c>
      <c r="G103" s="9">
        <f ca="1">IFERROR(IF(LoanIsNotPaid*LoanIsGood,InterestAmt,""), "")</f>
        <v>16678.344982360759</v>
      </c>
      <c r="H103" s="9">
        <f ca="1">IFERROR(IF(LoanIsNotPaid*LoanIsGood,EndingBalance,""), "")</f>
        <v>4440574.1702805683</v>
      </c>
    </row>
    <row r="104" spans="2:8" x14ac:dyDescent="0.35">
      <c r="B104" s="11">
        <f ca="1">IFERROR(IF(LoanIsNotPaid*LoanIsGood,PaymentNumber,""), "")</f>
        <v>96</v>
      </c>
      <c r="C104" s="7">
        <f ca="1">IFERROR(IF(LoanIsNotPaid*LoanIsGood,PaymentDate,""), "")</f>
        <v>46286</v>
      </c>
      <c r="D104" s="9">
        <f ca="1">IFERROR(IF(LoanIsNotPaid*LoanIsGood,LoanValue,""), "")</f>
        <v>4440574.1702805683</v>
      </c>
      <c r="E104" s="9">
        <f ca="1">IFERROR(IF(LoanIsNotPaid*LoanIsGood,MonthlyPayment,""), "")</f>
        <v>23662.836664675746</v>
      </c>
      <c r="F104" s="9">
        <f ca="1">IFERROR(IF(LoanIsNotPaid*LoanIsGood,Principal,""), "")</f>
        <v>7010.6835261236647</v>
      </c>
      <c r="G104" s="9">
        <f ca="1">IFERROR(IF(LoanIsNotPaid*LoanIsGood,InterestAmt,""), "")</f>
        <v>16652.153138552079</v>
      </c>
      <c r="H104" s="9">
        <f ca="1">IFERROR(IF(LoanIsNotPaid*LoanIsGood,EndingBalance,""), "")</f>
        <v>4433563.4867544454</v>
      </c>
    </row>
    <row r="105" spans="2:8" x14ac:dyDescent="0.35">
      <c r="B105" s="11">
        <f ca="1">IFERROR(IF(LoanIsNotPaid*LoanIsGood,PaymentNumber,""), "")</f>
        <v>97</v>
      </c>
      <c r="C105" s="7">
        <f ca="1">IFERROR(IF(LoanIsNotPaid*LoanIsGood,PaymentDate,""), "")</f>
        <v>46316</v>
      </c>
      <c r="D105" s="9">
        <f ca="1">IFERROR(IF(LoanIsNotPaid*LoanIsGood,LoanValue,""), "")</f>
        <v>4433563.4867544454</v>
      </c>
      <c r="E105" s="9">
        <f ca="1">IFERROR(IF(LoanIsNotPaid*LoanIsGood,MonthlyPayment,""), "")</f>
        <v>23662.836664675746</v>
      </c>
      <c r="F105" s="9">
        <f ca="1">IFERROR(IF(LoanIsNotPaid*LoanIsGood,Principal,""), "")</f>
        <v>7036.9735893466304</v>
      </c>
      <c r="G105" s="9">
        <f ca="1">IFERROR(IF(LoanIsNotPaid*LoanIsGood,InterestAmt,""), "")</f>
        <v>16625.863075329115</v>
      </c>
      <c r="H105" s="9">
        <f ca="1">IFERROR(IF(LoanIsNotPaid*LoanIsGood,EndingBalance,""), "")</f>
        <v>4426526.5131650995</v>
      </c>
    </row>
    <row r="106" spans="2:8" x14ac:dyDescent="0.35">
      <c r="B106" s="11">
        <f ca="1">IFERROR(IF(LoanIsNotPaid*LoanIsGood,PaymentNumber,""), "")</f>
        <v>98</v>
      </c>
      <c r="C106" s="7">
        <f ca="1">IFERROR(IF(LoanIsNotPaid*LoanIsGood,PaymentDate,""), "")</f>
        <v>46347</v>
      </c>
      <c r="D106" s="9">
        <f ca="1">IFERROR(IF(LoanIsNotPaid*LoanIsGood,LoanValue,""), "")</f>
        <v>4426526.5131650995</v>
      </c>
      <c r="E106" s="9">
        <f ca="1">IFERROR(IF(LoanIsNotPaid*LoanIsGood,MonthlyPayment,""), "")</f>
        <v>23662.836664675746</v>
      </c>
      <c r="F106" s="9">
        <f ca="1">IFERROR(IF(LoanIsNotPaid*LoanIsGood,Principal,""), "")</f>
        <v>7063.3622403066784</v>
      </c>
      <c r="G106" s="9">
        <f ca="1">IFERROR(IF(LoanIsNotPaid*LoanIsGood,InterestAmt,""), "")</f>
        <v>16599.474424369062</v>
      </c>
      <c r="H106" s="9">
        <f ca="1">IFERROR(IF(LoanIsNotPaid*LoanIsGood,EndingBalance,""), "")</f>
        <v>4419463.1509247916</v>
      </c>
    </row>
    <row r="107" spans="2:8" x14ac:dyDescent="0.35">
      <c r="B107" s="11">
        <f ca="1">IFERROR(IF(LoanIsNotPaid*LoanIsGood,PaymentNumber,""), "")</f>
        <v>99</v>
      </c>
      <c r="C107" s="7">
        <f ca="1">IFERROR(IF(LoanIsNotPaid*LoanIsGood,PaymentDate,""), "")</f>
        <v>46377</v>
      </c>
      <c r="D107" s="9">
        <f ca="1">IFERROR(IF(LoanIsNotPaid*LoanIsGood,LoanValue,""), "")</f>
        <v>4419463.1509247916</v>
      </c>
      <c r="E107" s="9">
        <f ca="1">IFERROR(IF(LoanIsNotPaid*LoanIsGood,MonthlyPayment,""), "")</f>
        <v>23662.836664675746</v>
      </c>
      <c r="F107" s="9">
        <f ca="1">IFERROR(IF(LoanIsNotPaid*LoanIsGood,Principal,""), "")</f>
        <v>7089.8498487078296</v>
      </c>
      <c r="G107" s="9">
        <f ca="1">IFERROR(IF(LoanIsNotPaid*LoanIsGood,InterestAmt,""), "")</f>
        <v>16572.986815967917</v>
      </c>
      <c r="H107" s="9">
        <f ca="1">IFERROR(IF(LoanIsNotPaid*LoanIsGood,EndingBalance,""), "")</f>
        <v>4412373.3010760844</v>
      </c>
    </row>
    <row r="108" spans="2:8" x14ac:dyDescent="0.35">
      <c r="B108" s="11">
        <f ca="1">IFERROR(IF(LoanIsNotPaid*LoanIsGood,PaymentNumber,""), "")</f>
        <v>100</v>
      </c>
      <c r="C108" s="7">
        <f ca="1">IFERROR(IF(LoanIsNotPaid*LoanIsGood,PaymentDate,""), "")</f>
        <v>46408</v>
      </c>
      <c r="D108" s="9">
        <f ca="1">IFERROR(IF(LoanIsNotPaid*LoanIsGood,LoanValue,""), "")</f>
        <v>4412373.3010760844</v>
      </c>
      <c r="E108" s="9">
        <f ca="1">IFERROR(IF(LoanIsNotPaid*LoanIsGood,MonthlyPayment,""), "")</f>
        <v>23662.836664675746</v>
      </c>
      <c r="F108" s="9">
        <f ca="1">IFERROR(IF(LoanIsNotPaid*LoanIsGood,Principal,""), "")</f>
        <v>7116.4367856404833</v>
      </c>
      <c r="G108" s="9">
        <f ca="1">IFERROR(IF(LoanIsNotPaid*LoanIsGood,InterestAmt,""), "")</f>
        <v>16546.39987903526</v>
      </c>
      <c r="H108" s="9">
        <f ca="1">IFERROR(IF(LoanIsNotPaid*LoanIsGood,EndingBalance,""), "")</f>
        <v>4405256.8642904442</v>
      </c>
    </row>
    <row r="109" spans="2:8" x14ac:dyDescent="0.35">
      <c r="B109" s="11">
        <f ca="1">IFERROR(IF(LoanIsNotPaid*LoanIsGood,PaymentNumber,""), "")</f>
        <v>101</v>
      </c>
      <c r="C109" s="7">
        <f ca="1">IFERROR(IF(LoanIsNotPaid*LoanIsGood,PaymentDate,""), "")</f>
        <v>46439</v>
      </c>
      <c r="D109" s="9">
        <f ca="1">IFERROR(IF(LoanIsNotPaid*LoanIsGood,LoanValue,""), "")</f>
        <v>4405256.8642904442</v>
      </c>
      <c r="E109" s="9">
        <f ca="1">IFERROR(IF(LoanIsNotPaid*LoanIsGood,MonthlyPayment,""), "")</f>
        <v>23662.836664675746</v>
      </c>
      <c r="F109" s="9">
        <f ca="1">IFERROR(IF(LoanIsNotPaid*LoanIsGood,Principal,""), "")</f>
        <v>7143.1234235866341</v>
      </c>
      <c r="G109" s="9">
        <f ca="1">IFERROR(IF(LoanIsNotPaid*LoanIsGood,InterestAmt,""), "")</f>
        <v>16519.713241089114</v>
      </c>
      <c r="H109" s="9">
        <f ca="1">IFERROR(IF(LoanIsNotPaid*LoanIsGood,EndingBalance,""), "")</f>
        <v>4398113.7408668566</v>
      </c>
    </row>
    <row r="110" spans="2:8" x14ac:dyDescent="0.35">
      <c r="B110" s="11">
        <f ca="1">IFERROR(IF(LoanIsNotPaid*LoanIsGood,PaymentNumber,""), "")</f>
        <v>102</v>
      </c>
      <c r="C110" s="7">
        <f ca="1">IFERROR(IF(LoanIsNotPaid*LoanIsGood,PaymentDate,""), "")</f>
        <v>46467</v>
      </c>
      <c r="D110" s="9">
        <f ca="1">IFERROR(IF(LoanIsNotPaid*LoanIsGood,LoanValue,""), "")</f>
        <v>4398113.7408668566</v>
      </c>
      <c r="E110" s="9">
        <f ca="1">IFERROR(IF(LoanIsNotPaid*LoanIsGood,MonthlyPayment,""), "")</f>
        <v>23662.836664675746</v>
      </c>
      <c r="F110" s="9">
        <f ca="1">IFERROR(IF(LoanIsNotPaid*LoanIsGood,Principal,""), "")</f>
        <v>7169.9101364250855</v>
      </c>
      <c r="G110" s="9">
        <f ca="1">IFERROR(IF(LoanIsNotPaid*LoanIsGood,InterestAmt,""), "")</f>
        <v>16492.92652825066</v>
      </c>
      <c r="H110" s="9">
        <f ca="1">IFERROR(IF(LoanIsNotPaid*LoanIsGood,EndingBalance,""), "")</f>
        <v>4390943.8307304326</v>
      </c>
    </row>
    <row r="111" spans="2:8" x14ac:dyDescent="0.35">
      <c r="B111" s="11">
        <f ca="1">IFERROR(IF(LoanIsNotPaid*LoanIsGood,PaymentNumber,""), "")</f>
        <v>103</v>
      </c>
      <c r="C111" s="7">
        <f ca="1">IFERROR(IF(LoanIsNotPaid*LoanIsGood,PaymentDate,""), "")</f>
        <v>46498</v>
      </c>
      <c r="D111" s="9">
        <f ca="1">IFERROR(IF(LoanIsNotPaid*LoanIsGood,LoanValue,""), "")</f>
        <v>4390943.8307304326</v>
      </c>
      <c r="E111" s="9">
        <f ca="1">IFERROR(IF(LoanIsNotPaid*LoanIsGood,MonthlyPayment,""), "")</f>
        <v>23662.836664675746</v>
      </c>
      <c r="F111" s="9">
        <f ca="1">IFERROR(IF(LoanIsNotPaid*LoanIsGood,Principal,""), "")</f>
        <v>7196.7972994366792</v>
      </c>
      <c r="G111" s="9">
        <f ca="1">IFERROR(IF(LoanIsNotPaid*LoanIsGood,InterestAmt,""), "")</f>
        <v>16466.039365239067</v>
      </c>
      <c r="H111" s="9">
        <f ca="1">IFERROR(IF(LoanIsNotPaid*LoanIsGood,EndingBalance,""), "")</f>
        <v>4383747.0334309954</v>
      </c>
    </row>
    <row r="112" spans="2:8" x14ac:dyDescent="0.35">
      <c r="B112" s="11">
        <f ca="1">IFERROR(IF(LoanIsNotPaid*LoanIsGood,PaymentNumber,""), "")</f>
        <v>104</v>
      </c>
      <c r="C112" s="7">
        <f ca="1">IFERROR(IF(LoanIsNotPaid*LoanIsGood,PaymentDate,""), "")</f>
        <v>46528</v>
      </c>
      <c r="D112" s="9">
        <f ca="1">IFERROR(IF(LoanIsNotPaid*LoanIsGood,LoanValue,""), "")</f>
        <v>4383747.0334309954</v>
      </c>
      <c r="E112" s="9">
        <f ca="1">IFERROR(IF(LoanIsNotPaid*LoanIsGood,MonthlyPayment,""), "")</f>
        <v>23662.836664675746</v>
      </c>
      <c r="F112" s="9">
        <f ca="1">IFERROR(IF(LoanIsNotPaid*LoanIsGood,Principal,""), "")</f>
        <v>7223.7852893095669</v>
      </c>
      <c r="G112" s="9">
        <f ca="1">IFERROR(IF(LoanIsNotPaid*LoanIsGood,InterestAmt,""), "")</f>
        <v>16439.051375366176</v>
      </c>
      <c r="H112" s="9">
        <f ca="1">IFERROR(IF(LoanIsNotPaid*LoanIsGood,EndingBalance,""), "")</f>
        <v>4376523.2481416874</v>
      </c>
    </row>
    <row r="113" spans="2:8" x14ac:dyDescent="0.35">
      <c r="B113" s="11">
        <f ca="1">IFERROR(IF(LoanIsNotPaid*LoanIsGood,PaymentNumber,""), "")</f>
        <v>105</v>
      </c>
      <c r="C113" s="7">
        <f ca="1">IFERROR(IF(LoanIsNotPaid*LoanIsGood,PaymentDate,""), "")</f>
        <v>46559</v>
      </c>
      <c r="D113" s="9">
        <f ca="1">IFERROR(IF(LoanIsNotPaid*LoanIsGood,LoanValue,""), "")</f>
        <v>4376523.2481416874</v>
      </c>
      <c r="E113" s="9">
        <f ca="1">IFERROR(IF(LoanIsNotPaid*LoanIsGood,MonthlyPayment,""), "")</f>
        <v>23662.836664675746</v>
      </c>
      <c r="F113" s="9">
        <f ca="1">IFERROR(IF(LoanIsNotPaid*LoanIsGood,Principal,""), "")</f>
        <v>7250.8744841444777</v>
      </c>
      <c r="G113" s="9">
        <f ca="1">IFERROR(IF(LoanIsNotPaid*LoanIsGood,InterestAmt,""), "")</f>
        <v>16411.962180531267</v>
      </c>
      <c r="H113" s="9">
        <f ca="1">IFERROR(IF(LoanIsNotPaid*LoanIsGood,EndingBalance,""), "")</f>
        <v>4369272.3736575432</v>
      </c>
    </row>
    <row r="114" spans="2:8" x14ac:dyDescent="0.35">
      <c r="B114" s="11">
        <f ca="1">IFERROR(IF(LoanIsNotPaid*LoanIsGood,PaymentNumber,""), "")</f>
        <v>106</v>
      </c>
      <c r="C114" s="7">
        <f ca="1">IFERROR(IF(LoanIsNotPaid*LoanIsGood,PaymentDate,""), "")</f>
        <v>46589</v>
      </c>
      <c r="D114" s="9">
        <f ca="1">IFERROR(IF(LoanIsNotPaid*LoanIsGood,LoanValue,""), "")</f>
        <v>4369272.3736575432</v>
      </c>
      <c r="E114" s="9">
        <f ca="1">IFERROR(IF(LoanIsNotPaid*LoanIsGood,MonthlyPayment,""), "")</f>
        <v>23662.836664675746</v>
      </c>
      <c r="F114" s="9">
        <f ca="1">IFERROR(IF(LoanIsNotPaid*LoanIsGood,Principal,""), "")</f>
        <v>7278.0652634600192</v>
      </c>
      <c r="G114" s="9">
        <f ca="1">IFERROR(IF(LoanIsNotPaid*LoanIsGood,InterestAmt,""), "")</f>
        <v>16384.771401215723</v>
      </c>
      <c r="H114" s="9">
        <f ca="1">IFERROR(IF(LoanIsNotPaid*LoanIsGood,EndingBalance,""), "")</f>
        <v>4361994.3083940838</v>
      </c>
    </row>
    <row r="115" spans="2:8" x14ac:dyDescent="0.35">
      <c r="B115" s="11">
        <f ca="1">IFERROR(IF(LoanIsNotPaid*LoanIsGood,PaymentNumber,""), "")</f>
        <v>107</v>
      </c>
      <c r="C115" s="7">
        <f ca="1">IFERROR(IF(LoanIsNotPaid*LoanIsGood,PaymentDate,""), "")</f>
        <v>46620</v>
      </c>
      <c r="D115" s="9">
        <f ca="1">IFERROR(IF(LoanIsNotPaid*LoanIsGood,LoanValue,""), "")</f>
        <v>4361994.3083940838</v>
      </c>
      <c r="E115" s="9">
        <f ca="1">IFERROR(IF(LoanIsNotPaid*LoanIsGood,MonthlyPayment,""), "")</f>
        <v>23662.836664675746</v>
      </c>
      <c r="F115" s="9">
        <f ca="1">IFERROR(IF(LoanIsNotPaid*LoanIsGood,Principal,""), "")</f>
        <v>7305.3580081979944</v>
      </c>
      <c r="G115" s="9">
        <f ca="1">IFERROR(IF(LoanIsNotPaid*LoanIsGood,InterestAmt,""), "")</f>
        <v>16357.478656477748</v>
      </c>
      <c r="H115" s="9">
        <f ca="1">IFERROR(IF(LoanIsNotPaid*LoanIsGood,EndingBalance,""), "")</f>
        <v>4354688.9503858853</v>
      </c>
    </row>
    <row r="116" spans="2:8" x14ac:dyDescent="0.35">
      <c r="B116" s="11">
        <f ca="1">IFERROR(IF(LoanIsNotPaid*LoanIsGood,PaymentNumber,""), "")</f>
        <v>108</v>
      </c>
      <c r="C116" s="7">
        <f ca="1">IFERROR(IF(LoanIsNotPaid*LoanIsGood,PaymentDate,""), "")</f>
        <v>46651</v>
      </c>
      <c r="D116" s="9">
        <f ca="1">IFERROR(IF(LoanIsNotPaid*LoanIsGood,LoanValue,""), "")</f>
        <v>4354688.9503858853</v>
      </c>
      <c r="E116" s="9">
        <f ca="1">IFERROR(IF(LoanIsNotPaid*LoanIsGood,MonthlyPayment,""), "")</f>
        <v>23662.836664675746</v>
      </c>
      <c r="F116" s="9">
        <f ca="1">IFERROR(IF(LoanIsNotPaid*LoanIsGood,Principal,""), "")</f>
        <v>7332.7531007287362</v>
      </c>
      <c r="G116" s="9">
        <f ca="1">IFERROR(IF(LoanIsNotPaid*LoanIsGood,InterestAmt,""), "")</f>
        <v>16330.083563947006</v>
      </c>
      <c r="H116" s="9">
        <f ca="1">IFERROR(IF(LoanIsNotPaid*LoanIsGood,EndingBalance,""), "")</f>
        <v>4347356.1972851567</v>
      </c>
    </row>
    <row r="117" spans="2:8" x14ac:dyDescent="0.35">
      <c r="B117" s="11">
        <f ca="1">IFERROR(IF(LoanIsNotPaid*LoanIsGood,PaymentNumber,""), "")</f>
        <v>109</v>
      </c>
      <c r="C117" s="7">
        <f ca="1">IFERROR(IF(LoanIsNotPaid*LoanIsGood,PaymentDate,""), "")</f>
        <v>46681</v>
      </c>
      <c r="D117" s="9">
        <f ca="1">IFERROR(IF(LoanIsNotPaid*LoanIsGood,LoanValue,""), "")</f>
        <v>4347356.1972851567</v>
      </c>
      <c r="E117" s="9">
        <f ca="1">IFERROR(IF(LoanIsNotPaid*LoanIsGood,MonthlyPayment,""), "")</f>
        <v>23662.836664675746</v>
      </c>
      <c r="F117" s="9">
        <f ca="1">IFERROR(IF(LoanIsNotPaid*LoanIsGood,Principal,""), "")</f>
        <v>7360.2509248564684</v>
      </c>
      <c r="G117" s="9">
        <f ca="1">IFERROR(IF(LoanIsNotPaid*LoanIsGood,InterestAmt,""), "")</f>
        <v>16302.585739819278</v>
      </c>
      <c r="H117" s="9">
        <f ca="1">IFERROR(IF(LoanIsNotPaid*LoanIsGood,EndingBalance,""), "")</f>
        <v>4339995.9463602994</v>
      </c>
    </row>
    <row r="118" spans="2:8" x14ac:dyDescent="0.35">
      <c r="B118" s="11">
        <f ca="1">IFERROR(IF(LoanIsNotPaid*LoanIsGood,PaymentNumber,""), "")</f>
        <v>110</v>
      </c>
      <c r="C118" s="7">
        <f ca="1">IFERROR(IF(LoanIsNotPaid*LoanIsGood,PaymentDate,""), "")</f>
        <v>46712</v>
      </c>
      <c r="D118" s="9">
        <f ca="1">IFERROR(IF(LoanIsNotPaid*LoanIsGood,LoanValue,""), "")</f>
        <v>4339995.9463602994</v>
      </c>
      <c r="E118" s="9">
        <f ca="1">IFERROR(IF(LoanIsNotPaid*LoanIsGood,MonthlyPayment,""), "")</f>
        <v>23662.836664675746</v>
      </c>
      <c r="F118" s="9">
        <f ca="1">IFERROR(IF(LoanIsNotPaid*LoanIsGood,Principal,""), "")</f>
        <v>7387.8518658246821</v>
      </c>
      <c r="G118" s="9">
        <f ca="1">IFERROR(IF(LoanIsNotPaid*LoanIsGood,InterestAmt,""), "")</f>
        <v>16274.984798851063</v>
      </c>
      <c r="H118" s="9">
        <f ca="1">IFERROR(IF(LoanIsNotPaid*LoanIsGood,EndingBalance,""), "")</f>
        <v>4332608.094494476</v>
      </c>
    </row>
    <row r="119" spans="2:8" x14ac:dyDescent="0.35">
      <c r="B119" s="11">
        <f ca="1">IFERROR(IF(LoanIsNotPaid*LoanIsGood,PaymentNumber,""), "")</f>
        <v>111</v>
      </c>
      <c r="C119" s="7">
        <f ca="1">IFERROR(IF(LoanIsNotPaid*LoanIsGood,PaymentDate,""), "")</f>
        <v>46742</v>
      </c>
      <c r="D119" s="9">
        <f ca="1">IFERROR(IF(LoanIsNotPaid*LoanIsGood,LoanValue,""), "")</f>
        <v>4332608.094494476</v>
      </c>
      <c r="E119" s="9">
        <f ca="1">IFERROR(IF(LoanIsNotPaid*LoanIsGood,MonthlyPayment,""), "")</f>
        <v>23662.836664675746</v>
      </c>
      <c r="F119" s="9">
        <f ca="1">IFERROR(IF(LoanIsNotPaid*LoanIsGood,Principal,""), "")</f>
        <v>7415.5563103215236</v>
      </c>
      <c r="G119" s="9">
        <f ca="1">IFERROR(IF(LoanIsNotPaid*LoanIsGood,InterestAmt,""), "")</f>
        <v>16247.280354354221</v>
      </c>
      <c r="H119" s="9">
        <f ca="1">IFERROR(IF(LoanIsNotPaid*LoanIsGood,EndingBalance,""), "")</f>
        <v>4325192.5381841548</v>
      </c>
    </row>
    <row r="120" spans="2:8" x14ac:dyDescent="0.35">
      <c r="B120" s="11">
        <f ca="1">IFERROR(IF(LoanIsNotPaid*LoanIsGood,PaymentNumber,""), "")</f>
        <v>112</v>
      </c>
      <c r="C120" s="7">
        <f ca="1">IFERROR(IF(LoanIsNotPaid*LoanIsGood,PaymentDate,""), "")</f>
        <v>46773</v>
      </c>
      <c r="D120" s="9">
        <f ca="1">IFERROR(IF(LoanIsNotPaid*LoanIsGood,LoanValue,""), "")</f>
        <v>4325192.5381841548</v>
      </c>
      <c r="E120" s="9">
        <f ca="1">IFERROR(IF(LoanIsNotPaid*LoanIsGood,MonthlyPayment,""), "")</f>
        <v>23662.836664675746</v>
      </c>
      <c r="F120" s="9">
        <f ca="1">IFERROR(IF(LoanIsNotPaid*LoanIsGood,Principal,""), "")</f>
        <v>7443.36464648523</v>
      </c>
      <c r="G120" s="9">
        <f ca="1">IFERROR(IF(LoanIsNotPaid*LoanIsGood,InterestAmt,""), "")</f>
        <v>16219.472018190514</v>
      </c>
      <c r="H120" s="9">
        <f ca="1">IFERROR(IF(LoanIsNotPaid*LoanIsGood,EndingBalance,""), "")</f>
        <v>4317749.1735376697</v>
      </c>
    </row>
    <row r="121" spans="2:8" x14ac:dyDescent="0.35">
      <c r="B121" s="11">
        <f ca="1">IFERROR(IF(LoanIsNotPaid*LoanIsGood,PaymentNumber,""), "")</f>
        <v>113</v>
      </c>
      <c r="C121" s="7">
        <f ca="1">IFERROR(IF(LoanIsNotPaid*LoanIsGood,PaymentDate,""), "")</f>
        <v>46804</v>
      </c>
      <c r="D121" s="9">
        <f ca="1">IFERROR(IF(LoanIsNotPaid*LoanIsGood,LoanValue,""), "")</f>
        <v>4317749.1735376697</v>
      </c>
      <c r="E121" s="9">
        <f ca="1">IFERROR(IF(LoanIsNotPaid*LoanIsGood,MonthlyPayment,""), "")</f>
        <v>23662.836664675746</v>
      </c>
      <c r="F121" s="9">
        <f ca="1">IFERROR(IF(LoanIsNotPaid*LoanIsGood,Principal,""), "")</f>
        <v>7471.2772639095492</v>
      </c>
      <c r="G121" s="9">
        <f ca="1">IFERROR(IF(LoanIsNotPaid*LoanIsGood,InterestAmt,""), "")</f>
        <v>16191.559400766195</v>
      </c>
      <c r="H121" s="9">
        <f ca="1">IFERROR(IF(LoanIsNotPaid*LoanIsGood,EndingBalance,""), "")</f>
        <v>4310277.8962737601</v>
      </c>
    </row>
    <row r="122" spans="2:8" x14ac:dyDescent="0.35">
      <c r="B122" s="11">
        <f ca="1">IFERROR(IF(LoanIsNotPaid*LoanIsGood,PaymentNumber,""), "")</f>
        <v>114</v>
      </c>
      <c r="C122" s="7">
        <f ca="1">IFERROR(IF(LoanIsNotPaid*LoanIsGood,PaymentDate,""), "")</f>
        <v>46833</v>
      </c>
      <c r="D122" s="9">
        <f ca="1">IFERROR(IF(LoanIsNotPaid*LoanIsGood,LoanValue,""), "")</f>
        <v>4310277.8962737601</v>
      </c>
      <c r="E122" s="9">
        <f ca="1">IFERROR(IF(LoanIsNotPaid*LoanIsGood,MonthlyPayment,""), "")</f>
        <v>23662.836664675746</v>
      </c>
      <c r="F122" s="9">
        <f ca="1">IFERROR(IF(LoanIsNotPaid*LoanIsGood,Principal,""), "")</f>
        <v>7499.2945536492089</v>
      </c>
      <c r="G122" s="9">
        <f ca="1">IFERROR(IF(LoanIsNotPaid*LoanIsGood,InterestAmt,""), "")</f>
        <v>16163.542111026534</v>
      </c>
      <c r="H122" s="9">
        <f ca="1">IFERROR(IF(LoanIsNotPaid*LoanIsGood,EndingBalance,""), "")</f>
        <v>4302778.6017201114</v>
      </c>
    </row>
    <row r="123" spans="2:8" x14ac:dyDescent="0.35">
      <c r="B123" s="11">
        <f ca="1">IFERROR(IF(LoanIsNotPaid*LoanIsGood,PaymentNumber,""), "")</f>
        <v>115</v>
      </c>
      <c r="C123" s="7">
        <f ca="1">IFERROR(IF(LoanIsNotPaid*LoanIsGood,PaymentDate,""), "")</f>
        <v>46864</v>
      </c>
      <c r="D123" s="9">
        <f ca="1">IFERROR(IF(LoanIsNotPaid*LoanIsGood,LoanValue,""), "")</f>
        <v>4302778.6017201114</v>
      </c>
      <c r="E123" s="9">
        <f ca="1">IFERROR(IF(LoanIsNotPaid*LoanIsGood,MonthlyPayment,""), "")</f>
        <v>23662.836664675746</v>
      </c>
      <c r="F123" s="9">
        <f ca="1">IFERROR(IF(LoanIsNotPaid*LoanIsGood,Principal,""), "")</f>
        <v>7527.4169082253957</v>
      </c>
      <c r="G123" s="9">
        <f ca="1">IFERROR(IF(LoanIsNotPaid*LoanIsGood,InterestAmt,""), "")</f>
        <v>16135.41975645035</v>
      </c>
      <c r="H123" s="9">
        <f ca="1">IFERROR(IF(LoanIsNotPaid*LoanIsGood,EndingBalance,""), "")</f>
        <v>4295251.1848118864</v>
      </c>
    </row>
    <row r="124" spans="2:8" x14ac:dyDescent="0.35">
      <c r="B124" s="11">
        <f ca="1">IFERROR(IF(LoanIsNotPaid*LoanIsGood,PaymentNumber,""), "")</f>
        <v>116</v>
      </c>
      <c r="C124" s="7">
        <f ca="1">IFERROR(IF(LoanIsNotPaid*LoanIsGood,PaymentDate,""), "")</f>
        <v>46894</v>
      </c>
      <c r="D124" s="9">
        <f ca="1">IFERROR(IF(LoanIsNotPaid*LoanIsGood,LoanValue,""), "")</f>
        <v>4295251.1848118864</v>
      </c>
      <c r="E124" s="9">
        <f ca="1">IFERROR(IF(LoanIsNotPaid*LoanIsGood,MonthlyPayment,""), "")</f>
        <v>23662.836664675746</v>
      </c>
      <c r="F124" s="9">
        <f ca="1">IFERROR(IF(LoanIsNotPaid*LoanIsGood,Principal,""), "")</f>
        <v>7555.6447216312399</v>
      </c>
      <c r="G124" s="9">
        <f ca="1">IFERROR(IF(LoanIsNotPaid*LoanIsGood,InterestAmt,""), "")</f>
        <v>16107.191943044503</v>
      </c>
      <c r="H124" s="9">
        <f ca="1">IFERROR(IF(LoanIsNotPaid*LoanIsGood,EndingBalance,""), "")</f>
        <v>4287695.5400902554</v>
      </c>
    </row>
    <row r="125" spans="2:8" x14ac:dyDescent="0.35">
      <c r="B125" s="11">
        <f ca="1">IFERROR(IF(LoanIsNotPaid*LoanIsGood,PaymentNumber,""), "")</f>
        <v>117</v>
      </c>
      <c r="C125" s="7">
        <f ca="1">IFERROR(IF(LoanIsNotPaid*LoanIsGood,PaymentDate,""), "")</f>
        <v>46925</v>
      </c>
      <c r="D125" s="9">
        <f ca="1">IFERROR(IF(LoanIsNotPaid*LoanIsGood,LoanValue,""), "")</f>
        <v>4287695.5400902554</v>
      </c>
      <c r="E125" s="9">
        <f ca="1">IFERROR(IF(LoanIsNotPaid*LoanIsGood,MonthlyPayment,""), "")</f>
        <v>23662.836664675746</v>
      </c>
      <c r="F125" s="9">
        <f ca="1">IFERROR(IF(LoanIsNotPaid*LoanIsGood,Principal,""), "")</f>
        <v>7583.9783893373569</v>
      </c>
      <c r="G125" s="9">
        <f ca="1">IFERROR(IF(LoanIsNotPaid*LoanIsGood,InterestAmt,""), "")</f>
        <v>16078.858275338387</v>
      </c>
      <c r="H125" s="9">
        <f ca="1">IFERROR(IF(LoanIsNotPaid*LoanIsGood,EndingBalance,""), "")</f>
        <v>4280111.5617009178</v>
      </c>
    </row>
    <row r="126" spans="2:8" x14ac:dyDescent="0.35">
      <c r="B126" s="11">
        <f ca="1">IFERROR(IF(LoanIsNotPaid*LoanIsGood,PaymentNumber,""), "")</f>
        <v>118</v>
      </c>
      <c r="C126" s="7">
        <f ca="1">IFERROR(IF(LoanIsNotPaid*LoanIsGood,PaymentDate,""), "")</f>
        <v>46955</v>
      </c>
      <c r="D126" s="9">
        <f ca="1">IFERROR(IF(LoanIsNotPaid*LoanIsGood,LoanValue,""), "")</f>
        <v>4280111.5617009178</v>
      </c>
      <c r="E126" s="9">
        <f ca="1">IFERROR(IF(LoanIsNotPaid*LoanIsGood,MonthlyPayment,""), "")</f>
        <v>23662.836664675746</v>
      </c>
      <c r="F126" s="9">
        <f ca="1">IFERROR(IF(LoanIsNotPaid*LoanIsGood,Principal,""), "")</f>
        <v>7612.4183082973732</v>
      </c>
      <c r="G126" s="9">
        <f ca="1">IFERROR(IF(LoanIsNotPaid*LoanIsGood,InterestAmt,""), "")</f>
        <v>16050.418356378372</v>
      </c>
      <c r="H126" s="9">
        <f ca="1">IFERROR(IF(LoanIsNotPaid*LoanIsGood,EndingBalance,""), "")</f>
        <v>4272499.1433926206</v>
      </c>
    </row>
    <row r="127" spans="2:8" x14ac:dyDescent="0.35">
      <c r="B127" s="11">
        <f ca="1">IFERROR(IF(LoanIsNotPaid*LoanIsGood,PaymentNumber,""), "")</f>
        <v>119</v>
      </c>
      <c r="C127" s="7">
        <f ca="1">IFERROR(IF(LoanIsNotPaid*LoanIsGood,PaymentDate,""), "")</f>
        <v>46986</v>
      </c>
      <c r="D127" s="9">
        <f ca="1">IFERROR(IF(LoanIsNotPaid*LoanIsGood,LoanValue,""), "")</f>
        <v>4272499.1433926206</v>
      </c>
      <c r="E127" s="9">
        <f ca="1">IFERROR(IF(LoanIsNotPaid*LoanIsGood,MonthlyPayment,""), "")</f>
        <v>23662.836664675746</v>
      </c>
      <c r="F127" s="9">
        <f ca="1">IFERROR(IF(LoanIsNotPaid*LoanIsGood,Principal,""), "")</f>
        <v>7640.9648769534879</v>
      </c>
      <c r="G127" s="9">
        <f ca="1">IFERROR(IF(LoanIsNotPaid*LoanIsGood,InterestAmt,""), "")</f>
        <v>16021.871787722257</v>
      </c>
      <c r="H127" s="9">
        <f ca="1">IFERROR(IF(LoanIsNotPaid*LoanIsGood,EndingBalance,""), "")</f>
        <v>4264858.178515669</v>
      </c>
    </row>
    <row r="128" spans="2:8" x14ac:dyDescent="0.35">
      <c r="B128" s="11">
        <f ca="1">IFERROR(IF(LoanIsNotPaid*LoanIsGood,PaymentNumber,""), "")</f>
        <v>120</v>
      </c>
      <c r="C128" s="7">
        <f ca="1">IFERROR(IF(LoanIsNotPaid*LoanIsGood,PaymentDate,""), "")</f>
        <v>47017</v>
      </c>
      <c r="D128" s="9">
        <f ca="1">IFERROR(IF(LoanIsNotPaid*LoanIsGood,LoanValue,""), "")</f>
        <v>4264858.178515669</v>
      </c>
      <c r="E128" s="9">
        <f ca="1">IFERROR(IF(LoanIsNotPaid*LoanIsGood,MonthlyPayment,""), "")</f>
        <v>23662.836664675746</v>
      </c>
      <c r="F128" s="9">
        <f ca="1">IFERROR(IF(LoanIsNotPaid*LoanIsGood,Principal,""), "")</f>
        <v>7669.6184952420635</v>
      </c>
      <c r="G128" s="9">
        <f ca="1">IFERROR(IF(LoanIsNotPaid*LoanIsGood,InterestAmt,""), "")</f>
        <v>15993.218169433681</v>
      </c>
      <c r="H128" s="9">
        <f ca="1">IFERROR(IF(LoanIsNotPaid*LoanIsGood,EndingBalance,""), "")</f>
        <v>4257188.5600204263</v>
      </c>
    </row>
    <row r="129" spans="2:8" x14ac:dyDescent="0.35">
      <c r="B129" s="11">
        <f ca="1">IFERROR(IF(LoanIsNotPaid*LoanIsGood,PaymentNumber,""), "")</f>
        <v>121</v>
      </c>
      <c r="C129" s="7">
        <f ca="1">IFERROR(IF(LoanIsNotPaid*LoanIsGood,PaymentDate,""), "")</f>
        <v>47047</v>
      </c>
      <c r="D129" s="9">
        <f ca="1">IFERROR(IF(LoanIsNotPaid*LoanIsGood,LoanValue,""), "")</f>
        <v>4257188.5600204263</v>
      </c>
      <c r="E129" s="9">
        <f ca="1">IFERROR(IF(LoanIsNotPaid*LoanIsGood,MonthlyPayment,""), "")</f>
        <v>23662.836664675746</v>
      </c>
      <c r="F129" s="9">
        <f ca="1">IFERROR(IF(LoanIsNotPaid*LoanIsGood,Principal,""), "")</f>
        <v>7698.3795645992195</v>
      </c>
      <c r="G129" s="9">
        <f ca="1">IFERROR(IF(LoanIsNotPaid*LoanIsGood,InterestAmt,""), "")</f>
        <v>15964.457100076525</v>
      </c>
      <c r="H129" s="9">
        <f ca="1">IFERROR(IF(LoanIsNotPaid*LoanIsGood,EndingBalance,""), "")</f>
        <v>4249490.1804558262</v>
      </c>
    </row>
    <row r="130" spans="2:8" x14ac:dyDescent="0.35">
      <c r="B130" s="11">
        <f ca="1">IFERROR(IF(LoanIsNotPaid*LoanIsGood,PaymentNumber,""), "")</f>
        <v>122</v>
      </c>
      <c r="C130" s="7">
        <f ca="1">IFERROR(IF(LoanIsNotPaid*LoanIsGood,PaymentDate,""), "")</f>
        <v>47078</v>
      </c>
      <c r="D130" s="9">
        <f ca="1">IFERROR(IF(LoanIsNotPaid*LoanIsGood,LoanValue,""), "")</f>
        <v>4249490.1804558262</v>
      </c>
      <c r="E130" s="9">
        <f ca="1">IFERROR(IF(LoanIsNotPaid*LoanIsGood,MonthlyPayment,""), "")</f>
        <v>23662.836664675746</v>
      </c>
      <c r="F130" s="9">
        <f ca="1">IFERROR(IF(LoanIsNotPaid*LoanIsGood,Principal,""), "")</f>
        <v>7727.2484879664662</v>
      </c>
      <c r="G130" s="9">
        <f ca="1">IFERROR(IF(LoanIsNotPaid*LoanIsGood,InterestAmt,""), "")</f>
        <v>15935.588176709278</v>
      </c>
      <c r="H130" s="9">
        <f ca="1">IFERROR(IF(LoanIsNotPaid*LoanIsGood,EndingBalance,""), "")</f>
        <v>4241762.9319678601</v>
      </c>
    </row>
    <row r="131" spans="2:8" x14ac:dyDescent="0.35">
      <c r="B131" s="11">
        <f ca="1">IFERROR(IF(LoanIsNotPaid*LoanIsGood,PaymentNumber,""), "")</f>
        <v>123</v>
      </c>
      <c r="C131" s="7">
        <f ca="1">IFERROR(IF(LoanIsNotPaid*LoanIsGood,PaymentDate,""), "")</f>
        <v>47108</v>
      </c>
      <c r="D131" s="9">
        <f ca="1">IFERROR(IF(LoanIsNotPaid*LoanIsGood,LoanValue,""), "")</f>
        <v>4241762.9319678601</v>
      </c>
      <c r="E131" s="9">
        <f ca="1">IFERROR(IF(LoanIsNotPaid*LoanIsGood,MonthlyPayment,""), "")</f>
        <v>23662.836664675746</v>
      </c>
      <c r="F131" s="9">
        <f ca="1">IFERROR(IF(LoanIsNotPaid*LoanIsGood,Principal,""), "")</f>
        <v>7756.2256697963421</v>
      </c>
      <c r="G131" s="9">
        <f ca="1">IFERROR(IF(LoanIsNotPaid*LoanIsGood,InterestAmt,""), "")</f>
        <v>15906.610994879402</v>
      </c>
      <c r="H131" s="9">
        <f ca="1">IFERROR(IF(LoanIsNotPaid*LoanIsGood,EndingBalance,""), "")</f>
        <v>4234006.7062980644</v>
      </c>
    </row>
    <row r="132" spans="2:8" x14ac:dyDescent="0.35">
      <c r="B132" s="11">
        <f ca="1">IFERROR(IF(LoanIsNotPaid*LoanIsGood,PaymentNumber,""), "")</f>
        <v>124</v>
      </c>
      <c r="C132" s="7">
        <f ca="1">IFERROR(IF(LoanIsNotPaid*LoanIsGood,PaymentDate,""), "")</f>
        <v>47139</v>
      </c>
      <c r="D132" s="9">
        <f ca="1">IFERROR(IF(LoanIsNotPaid*LoanIsGood,LoanValue,""), "")</f>
        <v>4234006.7062980644</v>
      </c>
      <c r="E132" s="9">
        <f ca="1">IFERROR(IF(LoanIsNotPaid*LoanIsGood,MonthlyPayment,""), "")</f>
        <v>23662.836664675746</v>
      </c>
      <c r="F132" s="9">
        <f ca="1">IFERROR(IF(LoanIsNotPaid*LoanIsGood,Principal,""), "")</f>
        <v>7785.3115160580774</v>
      </c>
      <c r="G132" s="9">
        <f ca="1">IFERROR(IF(LoanIsNotPaid*LoanIsGood,InterestAmt,""), "")</f>
        <v>15877.525148617668</v>
      </c>
      <c r="H132" s="9">
        <f ca="1">IFERROR(IF(LoanIsNotPaid*LoanIsGood,EndingBalance,""), "")</f>
        <v>4226221.3947820067</v>
      </c>
    </row>
    <row r="133" spans="2:8" x14ac:dyDescent="0.35">
      <c r="B133" s="11">
        <f ca="1">IFERROR(IF(LoanIsNotPaid*LoanIsGood,PaymentNumber,""), "")</f>
        <v>125</v>
      </c>
      <c r="C133" s="7">
        <f ca="1">IFERROR(IF(LoanIsNotPaid*LoanIsGood,PaymentDate,""), "")</f>
        <v>47170</v>
      </c>
      <c r="D133" s="9">
        <f ca="1">IFERROR(IF(LoanIsNotPaid*LoanIsGood,LoanValue,""), "")</f>
        <v>4226221.3947820067</v>
      </c>
      <c r="E133" s="9">
        <f ca="1">IFERROR(IF(LoanIsNotPaid*LoanIsGood,MonthlyPayment,""), "")</f>
        <v>23662.836664675746</v>
      </c>
      <c r="F133" s="9">
        <f ca="1">IFERROR(IF(LoanIsNotPaid*LoanIsGood,Principal,""), "")</f>
        <v>7814.5064342432961</v>
      </c>
      <c r="G133" s="9">
        <f ca="1">IFERROR(IF(LoanIsNotPaid*LoanIsGood,InterestAmt,""), "")</f>
        <v>15848.330230432448</v>
      </c>
      <c r="H133" s="9">
        <f ca="1">IFERROR(IF(LoanIsNotPaid*LoanIsGood,EndingBalance,""), "")</f>
        <v>4218406.8883477636</v>
      </c>
    </row>
    <row r="134" spans="2:8" x14ac:dyDescent="0.35">
      <c r="B134" s="11">
        <f ca="1">IFERROR(IF(LoanIsNotPaid*LoanIsGood,PaymentNumber,""), "")</f>
        <v>126</v>
      </c>
      <c r="C134" s="7">
        <f ca="1">IFERROR(IF(LoanIsNotPaid*LoanIsGood,PaymentDate,""), "")</f>
        <v>47198</v>
      </c>
      <c r="D134" s="9">
        <f ca="1">IFERROR(IF(LoanIsNotPaid*LoanIsGood,LoanValue,""), "")</f>
        <v>4218406.8883477636</v>
      </c>
      <c r="E134" s="9">
        <f ca="1">IFERROR(IF(LoanIsNotPaid*LoanIsGood,MonthlyPayment,""), "")</f>
        <v>23662.836664675746</v>
      </c>
      <c r="F134" s="9">
        <f ca="1">IFERROR(IF(LoanIsNotPaid*LoanIsGood,Principal,""), "")</f>
        <v>7843.8108333717091</v>
      </c>
      <c r="G134" s="9">
        <f ca="1">IFERROR(IF(LoanIsNotPaid*LoanIsGood,InterestAmt,""), "")</f>
        <v>15819.025831304032</v>
      </c>
      <c r="H134" s="9">
        <f ca="1">IFERROR(IF(LoanIsNotPaid*LoanIsGood,EndingBalance,""), "")</f>
        <v>4210563.0775143923</v>
      </c>
    </row>
    <row r="135" spans="2:8" x14ac:dyDescent="0.35">
      <c r="B135" s="11">
        <f ca="1">IFERROR(IF(LoanIsNotPaid*LoanIsGood,PaymentNumber,""), "")</f>
        <v>127</v>
      </c>
      <c r="C135" s="7">
        <f ca="1">IFERROR(IF(LoanIsNotPaid*LoanIsGood,PaymentDate,""), "")</f>
        <v>47229</v>
      </c>
      <c r="D135" s="9">
        <f ca="1">IFERROR(IF(LoanIsNotPaid*LoanIsGood,LoanValue,""), "")</f>
        <v>4210563.0775143923</v>
      </c>
      <c r="E135" s="9">
        <f ca="1">IFERROR(IF(LoanIsNotPaid*LoanIsGood,MonthlyPayment,""), "")</f>
        <v>23662.836664675746</v>
      </c>
      <c r="F135" s="9">
        <f ca="1">IFERROR(IF(LoanIsNotPaid*LoanIsGood,Principal,""), "")</f>
        <v>7873.2251239968527</v>
      </c>
      <c r="G135" s="9">
        <f ca="1">IFERROR(IF(LoanIsNotPaid*LoanIsGood,InterestAmt,""), "")</f>
        <v>15789.611540678894</v>
      </c>
      <c r="H135" s="9">
        <f ca="1">IFERROR(IF(LoanIsNotPaid*LoanIsGood,EndingBalance,""), "")</f>
        <v>4202689.8523903955</v>
      </c>
    </row>
    <row r="136" spans="2:8" x14ac:dyDescent="0.35">
      <c r="B136" s="11">
        <f ca="1">IFERROR(IF(LoanIsNotPaid*LoanIsGood,PaymentNumber,""), "")</f>
        <v>128</v>
      </c>
      <c r="C136" s="7">
        <f ca="1">IFERROR(IF(LoanIsNotPaid*LoanIsGood,PaymentDate,""), "")</f>
        <v>47259</v>
      </c>
      <c r="D136" s="9">
        <f ca="1">IFERROR(IF(LoanIsNotPaid*LoanIsGood,LoanValue,""), "")</f>
        <v>4202689.8523903955</v>
      </c>
      <c r="E136" s="9">
        <f ca="1">IFERROR(IF(LoanIsNotPaid*LoanIsGood,MonthlyPayment,""), "")</f>
        <v>23662.836664675746</v>
      </c>
      <c r="F136" s="9">
        <f ca="1">IFERROR(IF(LoanIsNotPaid*LoanIsGood,Principal,""), "")</f>
        <v>7902.7497182118404</v>
      </c>
      <c r="G136" s="9">
        <f ca="1">IFERROR(IF(LoanIsNotPaid*LoanIsGood,InterestAmt,""), "")</f>
        <v>15760.086946463902</v>
      </c>
      <c r="H136" s="9">
        <f ca="1">IFERROR(IF(LoanIsNotPaid*LoanIsGood,EndingBalance,""), "")</f>
        <v>4194787.1026721839</v>
      </c>
    </row>
    <row r="137" spans="2:8" x14ac:dyDescent="0.35">
      <c r="B137" s="11">
        <f ca="1">IFERROR(IF(LoanIsNotPaid*LoanIsGood,PaymentNumber,""), "")</f>
        <v>129</v>
      </c>
      <c r="C137" s="7">
        <f ca="1">IFERROR(IF(LoanIsNotPaid*LoanIsGood,PaymentDate,""), "")</f>
        <v>47290</v>
      </c>
      <c r="D137" s="9">
        <f ca="1">IFERROR(IF(LoanIsNotPaid*LoanIsGood,LoanValue,""), "")</f>
        <v>4194787.1026721839</v>
      </c>
      <c r="E137" s="9">
        <f ca="1">IFERROR(IF(LoanIsNotPaid*LoanIsGood,MonthlyPayment,""), "")</f>
        <v>23662.836664675746</v>
      </c>
      <c r="F137" s="9">
        <f ca="1">IFERROR(IF(LoanIsNotPaid*LoanIsGood,Principal,""), "")</f>
        <v>7932.3850296551354</v>
      </c>
      <c r="G137" s="9">
        <f ca="1">IFERROR(IF(LoanIsNotPaid*LoanIsGood,InterestAmt,""), "")</f>
        <v>15730.451635020609</v>
      </c>
      <c r="H137" s="9">
        <f ca="1">IFERROR(IF(LoanIsNotPaid*LoanIsGood,EndingBalance,""), "")</f>
        <v>4186854.7176425289</v>
      </c>
    </row>
    <row r="138" spans="2:8" x14ac:dyDescent="0.35">
      <c r="B138" s="11">
        <f ca="1">IFERROR(IF(LoanIsNotPaid*LoanIsGood,PaymentNumber,""), "")</f>
        <v>130</v>
      </c>
      <c r="C138" s="7">
        <f ca="1">IFERROR(IF(LoanIsNotPaid*LoanIsGood,PaymentDate,""), "")</f>
        <v>47320</v>
      </c>
      <c r="D138" s="9">
        <f ca="1">IFERROR(IF(LoanIsNotPaid*LoanIsGood,LoanValue,""), "")</f>
        <v>4186854.7176425289</v>
      </c>
      <c r="E138" s="9">
        <f ca="1">IFERROR(IF(LoanIsNotPaid*LoanIsGood,MonthlyPayment,""), "")</f>
        <v>23662.836664675746</v>
      </c>
      <c r="F138" s="9">
        <f ca="1">IFERROR(IF(LoanIsNotPaid*LoanIsGood,Principal,""), "")</f>
        <v>7962.1314735163423</v>
      </c>
      <c r="G138" s="9">
        <f ca="1">IFERROR(IF(LoanIsNotPaid*LoanIsGood,InterestAmt,""), "")</f>
        <v>15700.705191159403</v>
      </c>
      <c r="H138" s="9">
        <f ca="1">IFERROR(IF(LoanIsNotPaid*LoanIsGood,EndingBalance,""), "")</f>
        <v>4178892.5861690128</v>
      </c>
    </row>
    <row r="139" spans="2:8" x14ac:dyDescent="0.35">
      <c r="B139" s="11">
        <f ca="1">IFERROR(IF(LoanIsNotPaid*LoanIsGood,PaymentNumber,""), "")</f>
        <v>131</v>
      </c>
      <c r="C139" s="7">
        <f ca="1">IFERROR(IF(LoanIsNotPaid*LoanIsGood,PaymentDate,""), "")</f>
        <v>47351</v>
      </c>
      <c r="D139" s="9">
        <f ca="1">IFERROR(IF(LoanIsNotPaid*LoanIsGood,LoanValue,""), "")</f>
        <v>4178892.5861690128</v>
      </c>
      <c r="E139" s="9">
        <f ca="1">IFERROR(IF(LoanIsNotPaid*LoanIsGood,MonthlyPayment,""), "")</f>
        <v>23662.836664675746</v>
      </c>
      <c r="F139" s="9">
        <f ca="1">IFERROR(IF(LoanIsNotPaid*LoanIsGood,Principal,""), "")</f>
        <v>7991.9894665420288</v>
      </c>
      <c r="G139" s="9">
        <f ca="1">IFERROR(IF(LoanIsNotPaid*LoanIsGood,InterestAmt,""), "")</f>
        <v>15670.847198133717</v>
      </c>
      <c r="H139" s="9">
        <f ca="1">IFERROR(IF(LoanIsNotPaid*LoanIsGood,EndingBalance,""), "")</f>
        <v>4170900.5967024714</v>
      </c>
    </row>
    <row r="140" spans="2:8" x14ac:dyDescent="0.35">
      <c r="B140" s="11">
        <f ca="1">IFERROR(IF(LoanIsNotPaid*LoanIsGood,PaymentNumber,""), "")</f>
        <v>132</v>
      </c>
      <c r="C140" s="7">
        <f ca="1">IFERROR(IF(LoanIsNotPaid*LoanIsGood,PaymentDate,""), "")</f>
        <v>47382</v>
      </c>
      <c r="D140" s="9">
        <f ca="1">IFERROR(IF(LoanIsNotPaid*LoanIsGood,LoanValue,""), "")</f>
        <v>4170900.5967024714</v>
      </c>
      <c r="E140" s="9">
        <f ca="1">IFERROR(IF(LoanIsNotPaid*LoanIsGood,MonthlyPayment,""), "")</f>
        <v>23662.836664675746</v>
      </c>
      <c r="F140" s="9">
        <f ca="1">IFERROR(IF(LoanIsNotPaid*LoanIsGood,Principal,""), "")</f>
        <v>8021.959427041561</v>
      </c>
      <c r="G140" s="9">
        <f ca="1">IFERROR(IF(LoanIsNotPaid*LoanIsGood,InterestAmt,""), "")</f>
        <v>15640.877237634182</v>
      </c>
      <c r="H140" s="9">
        <f ca="1">IFERROR(IF(LoanIsNotPaid*LoanIsGood,EndingBalance,""), "")</f>
        <v>4162878.6372754299</v>
      </c>
    </row>
    <row r="141" spans="2:8" x14ac:dyDescent="0.35">
      <c r="B141" s="11">
        <f ca="1">IFERROR(IF(LoanIsNotPaid*LoanIsGood,PaymentNumber,""), "")</f>
        <v>133</v>
      </c>
      <c r="C141" s="7">
        <f ca="1">IFERROR(IF(LoanIsNotPaid*LoanIsGood,PaymentDate,""), "")</f>
        <v>47412</v>
      </c>
      <c r="D141" s="9">
        <f ca="1">IFERROR(IF(LoanIsNotPaid*LoanIsGood,LoanValue,""), "")</f>
        <v>4162878.6372754299</v>
      </c>
      <c r="E141" s="9">
        <f ca="1">IFERROR(IF(LoanIsNotPaid*LoanIsGood,MonthlyPayment,""), "")</f>
        <v>23662.836664675746</v>
      </c>
      <c r="F141" s="9">
        <f ca="1">IFERROR(IF(LoanIsNotPaid*LoanIsGood,Principal,""), "")</f>
        <v>8052.0417748929667</v>
      </c>
      <c r="G141" s="9">
        <f ca="1">IFERROR(IF(LoanIsNotPaid*LoanIsGood,InterestAmt,""), "")</f>
        <v>15610.794889782777</v>
      </c>
      <c r="H141" s="9">
        <f ca="1">IFERROR(IF(LoanIsNotPaid*LoanIsGood,EndingBalance,""), "")</f>
        <v>4154826.5955005372</v>
      </c>
    </row>
    <row r="142" spans="2:8" x14ac:dyDescent="0.35">
      <c r="B142" s="11">
        <f ca="1">IFERROR(IF(LoanIsNotPaid*LoanIsGood,PaymentNumber,""), "")</f>
        <v>134</v>
      </c>
      <c r="C142" s="7">
        <f ca="1">IFERROR(IF(LoanIsNotPaid*LoanIsGood,PaymentDate,""), "")</f>
        <v>47443</v>
      </c>
      <c r="D142" s="9">
        <f ca="1">IFERROR(IF(LoanIsNotPaid*LoanIsGood,LoanValue,""), "")</f>
        <v>4154826.5955005372</v>
      </c>
      <c r="E142" s="9">
        <f ca="1">IFERROR(IF(LoanIsNotPaid*LoanIsGood,MonthlyPayment,""), "")</f>
        <v>23662.836664675746</v>
      </c>
      <c r="F142" s="9">
        <f ca="1">IFERROR(IF(LoanIsNotPaid*LoanIsGood,Principal,""), "")</f>
        <v>8082.2369315488158</v>
      </c>
      <c r="G142" s="9">
        <f ca="1">IFERROR(IF(LoanIsNotPaid*LoanIsGood,InterestAmt,""), "")</f>
        <v>15580.599733126928</v>
      </c>
      <c r="H142" s="9">
        <f ca="1">IFERROR(IF(LoanIsNotPaid*LoanIsGood,EndingBalance,""), "")</f>
        <v>4146744.3585689883</v>
      </c>
    </row>
    <row r="143" spans="2:8" x14ac:dyDescent="0.35">
      <c r="B143" s="11">
        <f ca="1">IFERROR(IF(LoanIsNotPaid*LoanIsGood,PaymentNumber,""), "")</f>
        <v>135</v>
      </c>
      <c r="C143" s="7">
        <f ca="1">IFERROR(IF(LoanIsNotPaid*LoanIsGood,PaymentDate,""), "")</f>
        <v>47473</v>
      </c>
      <c r="D143" s="9">
        <f ca="1">IFERROR(IF(LoanIsNotPaid*LoanIsGood,LoanValue,""), "")</f>
        <v>4146744.3585689883</v>
      </c>
      <c r="E143" s="9">
        <f ca="1">IFERROR(IF(LoanIsNotPaid*LoanIsGood,MonthlyPayment,""), "")</f>
        <v>23662.836664675746</v>
      </c>
      <c r="F143" s="9">
        <f ca="1">IFERROR(IF(LoanIsNotPaid*LoanIsGood,Principal,""), "")</f>
        <v>8112.5453200421225</v>
      </c>
      <c r="G143" s="9">
        <f ca="1">IFERROR(IF(LoanIsNotPaid*LoanIsGood,InterestAmt,""), "")</f>
        <v>15550.291344633622</v>
      </c>
      <c r="H143" s="9">
        <f ca="1">IFERROR(IF(LoanIsNotPaid*LoanIsGood,EndingBalance,""), "")</f>
        <v>4138631.8132489473</v>
      </c>
    </row>
    <row r="144" spans="2:8" x14ac:dyDescent="0.35">
      <c r="B144" s="11">
        <f ca="1">IFERROR(IF(LoanIsNotPaid*LoanIsGood,PaymentNumber,""), "")</f>
        <v>136</v>
      </c>
      <c r="C144" s="7">
        <f ca="1">IFERROR(IF(LoanIsNotPaid*LoanIsGood,PaymentDate,""), "")</f>
        <v>47504</v>
      </c>
      <c r="D144" s="9">
        <f ca="1">IFERROR(IF(LoanIsNotPaid*LoanIsGood,LoanValue,""), "")</f>
        <v>4138631.8132489473</v>
      </c>
      <c r="E144" s="9">
        <f ca="1">IFERROR(IF(LoanIsNotPaid*LoanIsGood,MonthlyPayment,""), "")</f>
        <v>23662.836664675746</v>
      </c>
      <c r="F144" s="9">
        <f ca="1">IFERROR(IF(LoanIsNotPaid*LoanIsGood,Principal,""), "")</f>
        <v>8142.9673649922815</v>
      </c>
      <c r="G144" s="9">
        <f ca="1">IFERROR(IF(LoanIsNotPaid*LoanIsGood,InterestAmt,""), "")</f>
        <v>15519.869299683465</v>
      </c>
      <c r="H144" s="9">
        <f ca="1">IFERROR(IF(LoanIsNotPaid*LoanIsGood,EndingBalance,""), "")</f>
        <v>4130488.8458839548</v>
      </c>
    </row>
    <row r="145" spans="2:8" x14ac:dyDescent="0.35">
      <c r="B145" s="11">
        <f ca="1">IFERROR(IF(LoanIsNotPaid*LoanIsGood,PaymentNumber,""), "")</f>
        <v>137</v>
      </c>
      <c r="C145" s="7">
        <f ca="1">IFERROR(IF(LoanIsNotPaid*LoanIsGood,PaymentDate,""), "")</f>
        <v>47535</v>
      </c>
      <c r="D145" s="9">
        <f ca="1">IFERROR(IF(LoanIsNotPaid*LoanIsGood,LoanValue,""), "")</f>
        <v>4130488.8458839548</v>
      </c>
      <c r="E145" s="9">
        <f ca="1">IFERROR(IF(LoanIsNotPaid*LoanIsGood,MonthlyPayment,""), "")</f>
        <v>23662.836664675746</v>
      </c>
      <c r="F145" s="9">
        <f ca="1">IFERROR(IF(LoanIsNotPaid*LoanIsGood,Principal,""), "")</f>
        <v>8173.503492611002</v>
      </c>
      <c r="G145" s="9">
        <f ca="1">IFERROR(IF(LoanIsNotPaid*LoanIsGood,InterestAmt,""), "")</f>
        <v>15489.333172064742</v>
      </c>
      <c r="H145" s="9">
        <f ca="1">IFERROR(IF(LoanIsNotPaid*LoanIsGood,EndingBalance,""), "")</f>
        <v>4122315.3423913438</v>
      </c>
    </row>
    <row r="146" spans="2:8" x14ac:dyDescent="0.35">
      <c r="B146" s="11">
        <f ca="1">IFERROR(IF(LoanIsNotPaid*LoanIsGood,PaymentNumber,""), "")</f>
        <v>138</v>
      </c>
      <c r="C146" s="7">
        <f ca="1">IFERROR(IF(LoanIsNotPaid*LoanIsGood,PaymentDate,""), "")</f>
        <v>47563</v>
      </c>
      <c r="D146" s="9">
        <f ca="1">IFERROR(IF(LoanIsNotPaid*LoanIsGood,LoanValue,""), "")</f>
        <v>4122315.3423913438</v>
      </c>
      <c r="E146" s="9">
        <f ca="1">IFERROR(IF(LoanIsNotPaid*LoanIsGood,MonthlyPayment,""), "")</f>
        <v>23662.836664675746</v>
      </c>
      <c r="F146" s="9">
        <f ca="1">IFERROR(IF(LoanIsNotPaid*LoanIsGood,Principal,""), "")</f>
        <v>8204.1541307082935</v>
      </c>
      <c r="G146" s="9">
        <f ca="1">IFERROR(IF(LoanIsNotPaid*LoanIsGood,InterestAmt,""), "")</f>
        <v>15458.682533967451</v>
      </c>
      <c r="H146" s="9">
        <f ca="1">IFERROR(IF(LoanIsNotPaid*LoanIsGood,EndingBalance,""), "")</f>
        <v>4114111.1882606354</v>
      </c>
    </row>
    <row r="147" spans="2:8" x14ac:dyDescent="0.35">
      <c r="B147" s="11">
        <f ca="1">IFERROR(IF(LoanIsNotPaid*LoanIsGood,PaymentNumber,""), "")</f>
        <v>139</v>
      </c>
      <c r="C147" s="7">
        <f ca="1">IFERROR(IF(LoanIsNotPaid*LoanIsGood,PaymentDate,""), "")</f>
        <v>47594</v>
      </c>
      <c r="D147" s="9">
        <f ca="1">IFERROR(IF(LoanIsNotPaid*LoanIsGood,LoanValue,""), "")</f>
        <v>4114111.1882606354</v>
      </c>
      <c r="E147" s="9">
        <f ca="1">IFERROR(IF(LoanIsNotPaid*LoanIsGood,MonthlyPayment,""), "")</f>
        <v>23662.836664675746</v>
      </c>
      <c r="F147" s="9">
        <f ca="1">IFERROR(IF(LoanIsNotPaid*LoanIsGood,Principal,""), "")</f>
        <v>8234.9197086984495</v>
      </c>
      <c r="G147" s="9">
        <f ca="1">IFERROR(IF(LoanIsNotPaid*LoanIsGood,InterestAmt,""), "")</f>
        <v>15427.916955977293</v>
      </c>
      <c r="H147" s="9">
        <f ca="1">IFERROR(IF(LoanIsNotPaid*LoanIsGood,EndingBalance,""), "")</f>
        <v>4105876.2685519382</v>
      </c>
    </row>
    <row r="148" spans="2:8" x14ac:dyDescent="0.35">
      <c r="B148" s="11">
        <f ca="1">IFERROR(IF(LoanIsNotPaid*LoanIsGood,PaymentNumber,""), "")</f>
        <v>140</v>
      </c>
      <c r="C148" s="7">
        <f ca="1">IFERROR(IF(LoanIsNotPaid*LoanIsGood,PaymentDate,""), "")</f>
        <v>47624</v>
      </c>
      <c r="D148" s="9">
        <f ca="1">IFERROR(IF(LoanIsNotPaid*LoanIsGood,LoanValue,""), "")</f>
        <v>4105876.2685519382</v>
      </c>
      <c r="E148" s="9">
        <f ca="1">IFERROR(IF(LoanIsNotPaid*LoanIsGood,MonthlyPayment,""), "")</f>
        <v>23662.836664675746</v>
      </c>
      <c r="F148" s="9">
        <f ca="1">IFERROR(IF(LoanIsNotPaid*LoanIsGood,Principal,""), "")</f>
        <v>8265.8006576060689</v>
      </c>
      <c r="G148" s="9">
        <f ca="1">IFERROR(IF(LoanIsNotPaid*LoanIsGood,InterestAmt,""), "")</f>
        <v>15397.036007069675</v>
      </c>
      <c r="H148" s="9">
        <f ca="1">IFERROR(IF(LoanIsNotPaid*LoanIsGood,EndingBalance,""), "")</f>
        <v>4097610.4678943316</v>
      </c>
    </row>
    <row r="149" spans="2:8" x14ac:dyDescent="0.35">
      <c r="B149" s="11">
        <f ca="1">IFERROR(IF(LoanIsNotPaid*LoanIsGood,PaymentNumber,""), "")</f>
        <v>141</v>
      </c>
      <c r="C149" s="7">
        <f ca="1">IFERROR(IF(LoanIsNotPaid*LoanIsGood,PaymentDate,""), "")</f>
        <v>47655</v>
      </c>
      <c r="D149" s="9">
        <f ca="1">IFERROR(IF(LoanIsNotPaid*LoanIsGood,LoanValue,""), "")</f>
        <v>4097610.4678943316</v>
      </c>
      <c r="E149" s="9">
        <f ca="1">IFERROR(IF(LoanIsNotPaid*LoanIsGood,MonthlyPayment,""), "")</f>
        <v>23662.836664675746</v>
      </c>
      <c r="F149" s="9">
        <f ca="1">IFERROR(IF(LoanIsNotPaid*LoanIsGood,Principal,""), "")</f>
        <v>8296.7974100720912</v>
      </c>
      <c r="G149" s="9">
        <f ca="1">IFERROR(IF(LoanIsNotPaid*LoanIsGood,InterestAmt,""), "")</f>
        <v>15366.039254603653</v>
      </c>
      <c r="H149" s="9">
        <f ca="1">IFERROR(IF(LoanIsNotPaid*LoanIsGood,EndingBalance,""), "")</f>
        <v>4089313.6704842588</v>
      </c>
    </row>
    <row r="150" spans="2:8" x14ac:dyDescent="0.35">
      <c r="B150" s="11">
        <f ca="1">IFERROR(IF(LoanIsNotPaid*LoanIsGood,PaymentNumber,""), "")</f>
        <v>142</v>
      </c>
      <c r="C150" s="7">
        <f ca="1">IFERROR(IF(LoanIsNotPaid*LoanIsGood,PaymentDate,""), "")</f>
        <v>47685</v>
      </c>
      <c r="D150" s="9">
        <f ca="1">IFERROR(IF(LoanIsNotPaid*LoanIsGood,LoanValue,""), "")</f>
        <v>4089313.6704842588</v>
      </c>
      <c r="E150" s="9">
        <f ca="1">IFERROR(IF(LoanIsNotPaid*LoanIsGood,MonthlyPayment,""), "")</f>
        <v>23662.836664675746</v>
      </c>
      <c r="F150" s="9">
        <f ca="1">IFERROR(IF(LoanIsNotPaid*LoanIsGood,Principal,""), "")</f>
        <v>8327.9104003598623</v>
      </c>
      <c r="G150" s="9">
        <f ca="1">IFERROR(IF(LoanIsNotPaid*LoanIsGood,InterestAmt,""), "")</f>
        <v>15334.926264315882</v>
      </c>
      <c r="H150" s="9">
        <f ca="1">IFERROR(IF(LoanIsNotPaid*LoanIsGood,EndingBalance,""), "")</f>
        <v>4080985.7600838998</v>
      </c>
    </row>
    <row r="151" spans="2:8" x14ac:dyDescent="0.35">
      <c r="B151" s="11">
        <f ca="1">IFERROR(IF(LoanIsNotPaid*LoanIsGood,PaymentNumber,""), "")</f>
        <v>143</v>
      </c>
      <c r="C151" s="7">
        <f ca="1">IFERROR(IF(LoanIsNotPaid*LoanIsGood,PaymentDate,""), "")</f>
        <v>47716</v>
      </c>
      <c r="D151" s="9">
        <f ca="1">IFERROR(IF(LoanIsNotPaid*LoanIsGood,LoanValue,""), "")</f>
        <v>4080985.7600838998</v>
      </c>
      <c r="E151" s="9">
        <f ca="1">IFERROR(IF(LoanIsNotPaid*LoanIsGood,MonthlyPayment,""), "")</f>
        <v>23662.836664675746</v>
      </c>
      <c r="F151" s="9">
        <f ca="1">IFERROR(IF(LoanIsNotPaid*LoanIsGood,Principal,""), "")</f>
        <v>8359.1400643612124</v>
      </c>
      <c r="G151" s="9">
        <f ca="1">IFERROR(IF(LoanIsNotPaid*LoanIsGood,InterestAmt,""), "")</f>
        <v>15303.696600314535</v>
      </c>
      <c r="H151" s="9">
        <f ca="1">IFERROR(IF(LoanIsNotPaid*LoanIsGood,EndingBalance,""), "")</f>
        <v>4072626.6200195393</v>
      </c>
    </row>
    <row r="152" spans="2:8" x14ac:dyDescent="0.35">
      <c r="B152" s="11">
        <f ca="1">IFERROR(IF(LoanIsNotPaid*LoanIsGood,PaymentNumber,""), "")</f>
        <v>144</v>
      </c>
      <c r="C152" s="7">
        <f ca="1">IFERROR(IF(LoanIsNotPaid*LoanIsGood,PaymentDate,""), "")</f>
        <v>47747</v>
      </c>
      <c r="D152" s="9">
        <f ca="1">IFERROR(IF(LoanIsNotPaid*LoanIsGood,LoanValue,""), "")</f>
        <v>4072626.6200195393</v>
      </c>
      <c r="E152" s="9">
        <f ca="1">IFERROR(IF(LoanIsNotPaid*LoanIsGood,MonthlyPayment,""), "")</f>
        <v>23662.836664675746</v>
      </c>
      <c r="F152" s="9">
        <f ca="1">IFERROR(IF(LoanIsNotPaid*LoanIsGood,Principal,""), "")</f>
        <v>8390.4868396025668</v>
      </c>
      <c r="G152" s="9">
        <f ca="1">IFERROR(IF(LoanIsNotPaid*LoanIsGood,InterestAmt,""), "")</f>
        <v>15272.349825073177</v>
      </c>
      <c r="H152" s="9">
        <f ca="1">IFERROR(IF(LoanIsNotPaid*LoanIsGood,EndingBalance,""), "")</f>
        <v>4064236.1331799375</v>
      </c>
    </row>
    <row r="153" spans="2:8" x14ac:dyDescent="0.35">
      <c r="B153" s="11">
        <f ca="1">IFERROR(IF(LoanIsNotPaid*LoanIsGood,PaymentNumber,""), "")</f>
        <v>145</v>
      </c>
      <c r="C153" s="7">
        <f ca="1">IFERROR(IF(LoanIsNotPaid*LoanIsGood,PaymentDate,""), "")</f>
        <v>47777</v>
      </c>
      <c r="D153" s="9">
        <f ca="1">IFERROR(IF(LoanIsNotPaid*LoanIsGood,LoanValue,""), "")</f>
        <v>4064236.1331799375</v>
      </c>
      <c r="E153" s="9">
        <f ca="1">IFERROR(IF(LoanIsNotPaid*LoanIsGood,MonthlyPayment,""), "")</f>
        <v>23662.836664675746</v>
      </c>
      <c r="F153" s="9">
        <f ca="1">IFERROR(IF(LoanIsNotPaid*LoanIsGood,Principal,""), "")</f>
        <v>8421.9511652510755</v>
      </c>
      <c r="G153" s="9">
        <f ca="1">IFERROR(IF(LoanIsNotPaid*LoanIsGood,InterestAmt,""), "")</f>
        <v>15240.885499424669</v>
      </c>
      <c r="H153" s="9">
        <f ca="1">IFERROR(IF(LoanIsNotPaid*LoanIsGood,EndingBalance,""), "")</f>
        <v>4055814.1820146861</v>
      </c>
    </row>
    <row r="154" spans="2:8" x14ac:dyDescent="0.35">
      <c r="B154" s="11">
        <f ca="1">IFERROR(IF(LoanIsNotPaid*LoanIsGood,PaymentNumber,""), "")</f>
        <v>146</v>
      </c>
      <c r="C154" s="7">
        <f ca="1">IFERROR(IF(LoanIsNotPaid*LoanIsGood,PaymentDate,""), "")</f>
        <v>47808</v>
      </c>
      <c r="D154" s="9">
        <f ca="1">IFERROR(IF(LoanIsNotPaid*LoanIsGood,LoanValue,""), "")</f>
        <v>4055814.1820146861</v>
      </c>
      <c r="E154" s="9">
        <f ca="1">IFERROR(IF(LoanIsNotPaid*LoanIsGood,MonthlyPayment,""), "")</f>
        <v>23662.836664675746</v>
      </c>
      <c r="F154" s="9">
        <f ca="1">IFERROR(IF(LoanIsNotPaid*LoanIsGood,Principal,""), "")</f>
        <v>8453.5334821207671</v>
      </c>
      <c r="G154" s="9">
        <f ca="1">IFERROR(IF(LoanIsNotPaid*LoanIsGood,InterestAmt,""), "")</f>
        <v>15209.303182554977</v>
      </c>
      <c r="H154" s="9">
        <f ca="1">IFERROR(IF(LoanIsNotPaid*LoanIsGood,EndingBalance,""), "")</f>
        <v>4047360.6485325657</v>
      </c>
    </row>
    <row r="155" spans="2:8" x14ac:dyDescent="0.35">
      <c r="B155" s="11">
        <f ca="1">IFERROR(IF(LoanIsNotPaid*LoanIsGood,PaymentNumber,""), "")</f>
        <v>147</v>
      </c>
      <c r="C155" s="7">
        <f ca="1">IFERROR(IF(LoanIsNotPaid*LoanIsGood,PaymentDate,""), "")</f>
        <v>47838</v>
      </c>
      <c r="D155" s="9">
        <f ca="1">IFERROR(IF(LoanIsNotPaid*LoanIsGood,LoanValue,""), "")</f>
        <v>4047360.6485325657</v>
      </c>
      <c r="E155" s="9">
        <f ca="1">IFERROR(IF(LoanIsNotPaid*LoanIsGood,MonthlyPayment,""), "")</f>
        <v>23662.836664675746</v>
      </c>
      <c r="F155" s="9">
        <f ca="1">IFERROR(IF(LoanIsNotPaid*LoanIsGood,Principal,""), "")</f>
        <v>8485.2342326787202</v>
      </c>
      <c r="G155" s="9">
        <f ca="1">IFERROR(IF(LoanIsNotPaid*LoanIsGood,InterestAmt,""), "")</f>
        <v>15177.602431997024</v>
      </c>
      <c r="H155" s="9">
        <f ca="1">IFERROR(IF(LoanIsNotPaid*LoanIsGood,EndingBalance,""), "")</f>
        <v>4038875.4142998885</v>
      </c>
    </row>
    <row r="156" spans="2:8" x14ac:dyDescent="0.35">
      <c r="B156" s="11">
        <f ca="1">IFERROR(IF(LoanIsNotPaid*LoanIsGood,PaymentNumber,""), "")</f>
        <v>148</v>
      </c>
      <c r="C156" s="7">
        <f ca="1">IFERROR(IF(LoanIsNotPaid*LoanIsGood,PaymentDate,""), "")</f>
        <v>47869</v>
      </c>
      <c r="D156" s="9">
        <f ca="1">IFERROR(IF(LoanIsNotPaid*LoanIsGood,LoanValue,""), "")</f>
        <v>4038875.4142998885</v>
      </c>
      <c r="E156" s="9">
        <f ca="1">IFERROR(IF(LoanIsNotPaid*LoanIsGood,MonthlyPayment,""), "")</f>
        <v>23662.836664675746</v>
      </c>
      <c r="F156" s="9">
        <f ca="1">IFERROR(IF(LoanIsNotPaid*LoanIsGood,Principal,""), "")</f>
        <v>8517.0538610512649</v>
      </c>
      <c r="G156" s="9">
        <f ca="1">IFERROR(IF(LoanIsNotPaid*LoanIsGood,InterestAmt,""), "")</f>
        <v>15145.782803624481</v>
      </c>
      <c r="H156" s="9">
        <f ca="1">IFERROR(IF(LoanIsNotPaid*LoanIsGood,EndingBalance,""), "")</f>
        <v>4030358.3604388377</v>
      </c>
    </row>
    <row r="157" spans="2:8" x14ac:dyDescent="0.35">
      <c r="B157" s="11">
        <f ca="1">IFERROR(IF(LoanIsNotPaid*LoanIsGood,PaymentNumber,""), "")</f>
        <v>149</v>
      </c>
      <c r="C157" s="7">
        <f ca="1">IFERROR(IF(LoanIsNotPaid*LoanIsGood,PaymentDate,""), "")</f>
        <v>47900</v>
      </c>
      <c r="D157" s="9">
        <f ca="1">IFERROR(IF(LoanIsNotPaid*LoanIsGood,LoanValue,""), "")</f>
        <v>4030358.3604388377</v>
      </c>
      <c r="E157" s="9">
        <f ca="1">IFERROR(IF(LoanIsNotPaid*LoanIsGood,MonthlyPayment,""), "")</f>
        <v>23662.836664675746</v>
      </c>
      <c r="F157" s="9">
        <f ca="1">IFERROR(IF(LoanIsNotPaid*LoanIsGood,Principal,""), "")</f>
        <v>8548.9928130302051</v>
      </c>
      <c r="G157" s="9">
        <f ca="1">IFERROR(IF(LoanIsNotPaid*LoanIsGood,InterestAmt,""), "")</f>
        <v>15113.843851645537</v>
      </c>
      <c r="H157" s="9">
        <f ca="1">IFERROR(IF(LoanIsNotPaid*LoanIsGood,EndingBalance,""), "")</f>
        <v>4021809.3676258055</v>
      </c>
    </row>
    <row r="158" spans="2:8" x14ac:dyDescent="0.35">
      <c r="B158" s="11">
        <f ca="1">IFERROR(IF(LoanIsNotPaid*LoanIsGood,PaymentNumber,""), "")</f>
        <v>150</v>
      </c>
      <c r="C158" s="7">
        <f ca="1">IFERROR(IF(LoanIsNotPaid*LoanIsGood,PaymentDate,""), "")</f>
        <v>47928</v>
      </c>
      <c r="D158" s="9">
        <f ca="1">IFERROR(IF(LoanIsNotPaid*LoanIsGood,LoanValue,""), "")</f>
        <v>4021809.3676258055</v>
      </c>
      <c r="E158" s="9">
        <f ca="1">IFERROR(IF(LoanIsNotPaid*LoanIsGood,MonthlyPayment,""), "")</f>
        <v>23662.836664675746</v>
      </c>
      <c r="F158" s="9">
        <f ca="1">IFERROR(IF(LoanIsNotPaid*LoanIsGood,Principal,""), "")</f>
        <v>8581.0515360790705</v>
      </c>
      <c r="G158" s="9">
        <f ca="1">IFERROR(IF(LoanIsNotPaid*LoanIsGood,InterestAmt,""), "")</f>
        <v>15081.785128596672</v>
      </c>
      <c r="H158" s="9">
        <f ca="1">IFERROR(IF(LoanIsNotPaid*LoanIsGood,EndingBalance,""), "")</f>
        <v>4013228.3160897279</v>
      </c>
    </row>
    <row r="159" spans="2:8" x14ac:dyDescent="0.35">
      <c r="B159" s="11">
        <f ca="1">IFERROR(IF(LoanIsNotPaid*LoanIsGood,PaymentNumber,""), "")</f>
        <v>151</v>
      </c>
      <c r="C159" s="7">
        <f ca="1">IFERROR(IF(LoanIsNotPaid*LoanIsGood,PaymentDate,""), "")</f>
        <v>47959</v>
      </c>
      <c r="D159" s="9">
        <f ca="1">IFERROR(IF(LoanIsNotPaid*LoanIsGood,LoanValue,""), "")</f>
        <v>4013228.3160897279</v>
      </c>
      <c r="E159" s="9">
        <f ca="1">IFERROR(IF(LoanIsNotPaid*LoanIsGood,MonthlyPayment,""), "")</f>
        <v>23662.836664675746</v>
      </c>
      <c r="F159" s="9">
        <f ca="1">IFERROR(IF(LoanIsNotPaid*LoanIsGood,Principal,""), "")</f>
        <v>8613.2304793393669</v>
      </c>
      <c r="G159" s="9">
        <f ca="1">IFERROR(IF(LoanIsNotPaid*LoanIsGood,InterestAmt,""), "")</f>
        <v>15049.606185336379</v>
      </c>
      <c r="H159" s="9">
        <f ca="1">IFERROR(IF(LoanIsNotPaid*LoanIsGood,EndingBalance,""), "")</f>
        <v>4004615.0856103878</v>
      </c>
    </row>
    <row r="160" spans="2:8" x14ac:dyDescent="0.35">
      <c r="B160" s="11">
        <f ca="1">IFERROR(IF(LoanIsNotPaid*LoanIsGood,PaymentNumber,""), "")</f>
        <v>152</v>
      </c>
      <c r="C160" s="7">
        <f ca="1">IFERROR(IF(LoanIsNotPaid*LoanIsGood,PaymentDate,""), "")</f>
        <v>47989</v>
      </c>
      <c r="D160" s="9">
        <f ca="1">IFERROR(IF(LoanIsNotPaid*LoanIsGood,LoanValue,""), "")</f>
        <v>4004615.0856103878</v>
      </c>
      <c r="E160" s="9">
        <f ca="1">IFERROR(IF(LoanIsNotPaid*LoanIsGood,MonthlyPayment,""), "")</f>
        <v>23662.836664675746</v>
      </c>
      <c r="F160" s="9">
        <f ca="1">IFERROR(IF(LoanIsNotPaid*LoanIsGood,Principal,""), "")</f>
        <v>8645.5300936368894</v>
      </c>
      <c r="G160" s="9">
        <f ca="1">IFERROR(IF(LoanIsNotPaid*LoanIsGood,InterestAmt,""), "")</f>
        <v>15017.306571038855</v>
      </c>
      <c r="H160" s="9">
        <f ca="1">IFERROR(IF(LoanIsNotPaid*LoanIsGood,EndingBalance,""), "")</f>
        <v>3995969.5555167524</v>
      </c>
    </row>
    <row r="161" spans="2:8" x14ac:dyDescent="0.35">
      <c r="B161" s="11">
        <f ca="1">IFERROR(IF(LoanIsNotPaid*LoanIsGood,PaymentNumber,""), "")</f>
        <v>153</v>
      </c>
      <c r="C161" s="7">
        <f ca="1">IFERROR(IF(LoanIsNotPaid*LoanIsGood,PaymentDate,""), "")</f>
        <v>48020</v>
      </c>
      <c r="D161" s="9">
        <f ca="1">IFERROR(IF(LoanIsNotPaid*LoanIsGood,LoanValue,""), "")</f>
        <v>3995969.5555167524</v>
      </c>
      <c r="E161" s="9">
        <f ca="1">IFERROR(IF(LoanIsNotPaid*LoanIsGood,MonthlyPayment,""), "")</f>
        <v>23662.836664675746</v>
      </c>
      <c r="F161" s="9">
        <f ca="1">IFERROR(IF(LoanIsNotPaid*LoanIsGood,Principal,""), "")</f>
        <v>8677.9508314880277</v>
      </c>
      <c r="G161" s="9">
        <f ca="1">IFERROR(IF(LoanIsNotPaid*LoanIsGood,InterestAmt,""), "")</f>
        <v>14984.885833187716</v>
      </c>
      <c r="H161" s="9">
        <f ca="1">IFERROR(IF(LoanIsNotPaid*LoanIsGood,EndingBalance,""), "")</f>
        <v>3987291.6046852637</v>
      </c>
    </row>
    <row r="162" spans="2:8" x14ac:dyDescent="0.35">
      <c r="B162" s="11">
        <f ca="1">IFERROR(IF(LoanIsNotPaid*LoanIsGood,PaymentNumber,""), "")</f>
        <v>154</v>
      </c>
      <c r="C162" s="7">
        <f ca="1">IFERROR(IF(LoanIsNotPaid*LoanIsGood,PaymentDate,""), "")</f>
        <v>48050</v>
      </c>
      <c r="D162" s="9">
        <f ca="1">IFERROR(IF(LoanIsNotPaid*LoanIsGood,LoanValue,""), "")</f>
        <v>3987291.6046852637</v>
      </c>
      <c r="E162" s="9">
        <f ca="1">IFERROR(IF(LoanIsNotPaid*LoanIsGood,MonthlyPayment,""), "")</f>
        <v>23662.836664675746</v>
      </c>
      <c r="F162" s="9">
        <f ca="1">IFERROR(IF(LoanIsNotPaid*LoanIsGood,Principal,""), "")</f>
        <v>8710.4931471061082</v>
      </c>
      <c r="G162" s="9">
        <f ca="1">IFERROR(IF(LoanIsNotPaid*LoanIsGood,InterestAmt,""), "")</f>
        <v>14952.343517569636</v>
      </c>
      <c r="H162" s="9">
        <f ca="1">IFERROR(IF(LoanIsNotPaid*LoanIsGood,EndingBalance,""), "")</f>
        <v>3978581.1115381587</v>
      </c>
    </row>
    <row r="163" spans="2:8" x14ac:dyDescent="0.35">
      <c r="B163" s="11">
        <f ca="1">IFERROR(IF(LoanIsNotPaid*LoanIsGood,PaymentNumber,""), "")</f>
        <v>155</v>
      </c>
      <c r="C163" s="7">
        <f ca="1">IFERROR(IF(LoanIsNotPaid*LoanIsGood,PaymentDate,""), "")</f>
        <v>48081</v>
      </c>
      <c r="D163" s="9">
        <f ca="1">IFERROR(IF(LoanIsNotPaid*LoanIsGood,LoanValue,""), "")</f>
        <v>3978581.1115381587</v>
      </c>
      <c r="E163" s="9">
        <f ca="1">IFERROR(IF(LoanIsNotPaid*LoanIsGood,MonthlyPayment,""), "")</f>
        <v>23662.836664675746</v>
      </c>
      <c r="F163" s="9">
        <f ca="1">IFERROR(IF(LoanIsNotPaid*LoanIsGood,Principal,""), "")</f>
        <v>8743.1574964077554</v>
      </c>
      <c r="G163" s="9">
        <f ca="1">IFERROR(IF(LoanIsNotPaid*LoanIsGood,InterestAmt,""), "")</f>
        <v>14919.679168267989</v>
      </c>
      <c r="H163" s="9">
        <f ca="1">IFERROR(IF(LoanIsNotPaid*LoanIsGood,EndingBalance,""), "")</f>
        <v>3969837.9540417511</v>
      </c>
    </row>
    <row r="164" spans="2:8" x14ac:dyDescent="0.35">
      <c r="B164" s="11">
        <f ca="1">IFERROR(IF(LoanIsNotPaid*LoanIsGood,PaymentNumber,""), "")</f>
        <v>156</v>
      </c>
      <c r="C164" s="7">
        <f ca="1">IFERROR(IF(LoanIsNotPaid*LoanIsGood,PaymentDate,""), "")</f>
        <v>48112</v>
      </c>
      <c r="D164" s="9">
        <f ca="1">IFERROR(IF(LoanIsNotPaid*LoanIsGood,LoanValue,""), "")</f>
        <v>3969837.9540417511</v>
      </c>
      <c r="E164" s="9">
        <f ca="1">IFERROR(IF(LoanIsNotPaid*LoanIsGood,MonthlyPayment,""), "")</f>
        <v>23662.836664675746</v>
      </c>
      <c r="F164" s="9">
        <f ca="1">IFERROR(IF(LoanIsNotPaid*LoanIsGood,Principal,""), "")</f>
        <v>8775.9443370192857</v>
      </c>
      <c r="G164" s="9">
        <f ca="1">IFERROR(IF(LoanIsNotPaid*LoanIsGood,InterestAmt,""), "")</f>
        <v>14886.89232765646</v>
      </c>
      <c r="H164" s="9">
        <f ca="1">IFERROR(IF(LoanIsNotPaid*LoanIsGood,EndingBalance,""), "")</f>
        <v>3961062.0097047323</v>
      </c>
    </row>
    <row r="165" spans="2:8" x14ac:dyDescent="0.35">
      <c r="B165" s="11">
        <f ca="1">IFERROR(IF(LoanIsNotPaid*LoanIsGood,PaymentNumber,""), "")</f>
        <v>157</v>
      </c>
      <c r="C165" s="7">
        <f ca="1">IFERROR(IF(LoanIsNotPaid*LoanIsGood,PaymentDate,""), "")</f>
        <v>48142</v>
      </c>
      <c r="D165" s="9">
        <f ca="1">IFERROR(IF(LoanIsNotPaid*LoanIsGood,LoanValue,""), "")</f>
        <v>3961062.0097047323</v>
      </c>
      <c r="E165" s="9">
        <f ca="1">IFERROR(IF(LoanIsNotPaid*LoanIsGood,MonthlyPayment,""), "")</f>
        <v>23662.836664675746</v>
      </c>
      <c r="F165" s="9">
        <f ca="1">IFERROR(IF(LoanIsNotPaid*LoanIsGood,Principal,""), "")</f>
        <v>8808.8541282831065</v>
      </c>
      <c r="G165" s="9">
        <f ca="1">IFERROR(IF(LoanIsNotPaid*LoanIsGood,InterestAmt,""), "")</f>
        <v>14853.982536392637</v>
      </c>
      <c r="H165" s="9">
        <f ca="1">IFERROR(IF(LoanIsNotPaid*LoanIsGood,EndingBalance,""), "")</f>
        <v>3952253.1555764489</v>
      </c>
    </row>
    <row r="166" spans="2:8" x14ac:dyDescent="0.35">
      <c r="B166" s="11">
        <f ca="1">IFERROR(IF(LoanIsNotPaid*LoanIsGood,PaymentNumber,""), "")</f>
        <v>158</v>
      </c>
      <c r="C166" s="7">
        <f ca="1">IFERROR(IF(LoanIsNotPaid*LoanIsGood,PaymentDate,""), "")</f>
        <v>48173</v>
      </c>
      <c r="D166" s="9">
        <f ca="1">IFERROR(IF(LoanIsNotPaid*LoanIsGood,LoanValue,""), "")</f>
        <v>3952253.1555764489</v>
      </c>
      <c r="E166" s="9">
        <f ca="1">IFERROR(IF(LoanIsNotPaid*LoanIsGood,MonthlyPayment,""), "")</f>
        <v>23662.836664675746</v>
      </c>
      <c r="F166" s="9">
        <f ca="1">IFERROR(IF(LoanIsNotPaid*LoanIsGood,Principal,""), "")</f>
        <v>8841.8873312641681</v>
      </c>
      <c r="G166" s="9">
        <f ca="1">IFERROR(IF(LoanIsNotPaid*LoanIsGood,InterestAmt,""), "")</f>
        <v>14820.949333411576</v>
      </c>
      <c r="H166" s="9">
        <f ca="1">IFERROR(IF(LoanIsNotPaid*LoanIsGood,EndingBalance,""), "")</f>
        <v>3943411.2682451857</v>
      </c>
    </row>
    <row r="167" spans="2:8" x14ac:dyDescent="0.35">
      <c r="B167" s="11">
        <f ca="1">IFERROR(IF(LoanIsNotPaid*LoanIsGood,PaymentNumber,""), "")</f>
        <v>159</v>
      </c>
      <c r="C167" s="7">
        <f ca="1">IFERROR(IF(LoanIsNotPaid*LoanIsGood,PaymentDate,""), "")</f>
        <v>48203</v>
      </c>
      <c r="D167" s="9">
        <f ca="1">IFERROR(IF(LoanIsNotPaid*LoanIsGood,LoanValue,""), "")</f>
        <v>3943411.2682451857</v>
      </c>
      <c r="E167" s="9">
        <f ca="1">IFERROR(IF(LoanIsNotPaid*LoanIsGood,MonthlyPayment,""), "")</f>
        <v>23662.836664675746</v>
      </c>
      <c r="F167" s="9">
        <f ca="1">IFERROR(IF(LoanIsNotPaid*LoanIsGood,Principal,""), "")</f>
        <v>8875.0444087564083</v>
      </c>
      <c r="G167" s="9">
        <f ca="1">IFERROR(IF(LoanIsNotPaid*LoanIsGood,InterestAmt,""), "")</f>
        <v>14787.792255919334</v>
      </c>
      <c r="H167" s="9">
        <f ca="1">IFERROR(IF(LoanIsNotPaid*LoanIsGood,EndingBalance,""), "")</f>
        <v>3934536.2238364303</v>
      </c>
    </row>
    <row r="168" spans="2:8" x14ac:dyDescent="0.35">
      <c r="B168" s="11">
        <f ca="1">IFERROR(IF(LoanIsNotPaid*LoanIsGood,PaymentNumber,""), "")</f>
        <v>160</v>
      </c>
      <c r="C168" s="7">
        <f ca="1">IFERROR(IF(LoanIsNotPaid*LoanIsGood,PaymentDate,""), "")</f>
        <v>48234</v>
      </c>
      <c r="D168" s="9">
        <f ca="1">IFERROR(IF(LoanIsNotPaid*LoanIsGood,LoanValue,""), "")</f>
        <v>3934536.2238364303</v>
      </c>
      <c r="E168" s="9">
        <f ca="1">IFERROR(IF(LoanIsNotPaid*LoanIsGood,MonthlyPayment,""), "")</f>
        <v>23662.836664675746</v>
      </c>
      <c r="F168" s="9">
        <f ca="1">IFERROR(IF(LoanIsNotPaid*LoanIsGood,Principal,""), "")</f>
        <v>8908.3258252892465</v>
      </c>
      <c r="G168" s="9">
        <f ca="1">IFERROR(IF(LoanIsNotPaid*LoanIsGood,InterestAmt,""), "")</f>
        <v>14754.510839386498</v>
      </c>
      <c r="H168" s="9">
        <f ca="1">IFERROR(IF(LoanIsNotPaid*LoanIsGood,EndingBalance,""), "")</f>
        <v>3925627.8980111405</v>
      </c>
    </row>
    <row r="169" spans="2:8" x14ac:dyDescent="0.35">
      <c r="B169" s="11">
        <f ca="1">IFERROR(IF(LoanIsNotPaid*LoanIsGood,PaymentNumber,""), "")</f>
        <v>161</v>
      </c>
      <c r="C169" s="7">
        <f ca="1">IFERROR(IF(LoanIsNotPaid*LoanIsGood,PaymentDate,""), "")</f>
        <v>48265</v>
      </c>
      <c r="D169" s="9">
        <f ca="1">IFERROR(IF(LoanIsNotPaid*LoanIsGood,LoanValue,""), "")</f>
        <v>3925627.8980111405</v>
      </c>
      <c r="E169" s="9">
        <f ca="1">IFERROR(IF(LoanIsNotPaid*LoanIsGood,MonthlyPayment,""), "")</f>
        <v>23662.836664675746</v>
      </c>
      <c r="F169" s="9">
        <f ca="1">IFERROR(IF(LoanIsNotPaid*LoanIsGood,Principal,""), "")</f>
        <v>8941.732047134079</v>
      </c>
      <c r="G169" s="9">
        <f ca="1">IFERROR(IF(LoanIsNotPaid*LoanIsGood,InterestAmt,""), "")</f>
        <v>14721.10461754166</v>
      </c>
      <c r="H169" s="9">
        <f ca="1">IFERROR(IF(LoanIsNotPaid*LoanIsGood,EndingBalance,""), "")</f>
        <v>3916686.1659640055</v>
      </c>
    </row>
    <row r="170" spans="2:8" x14ac:dyDescent="0.35">
      <c r="B170" s="11">
        <f ca="1">IFERROR(IF(LoanIsNotPaid*LoanIsGood,PaymentNumber,""), "")</f>
        <v>162</v>
      </c>
      <c r="C170" s="7">
        <f ca="1">IFERROR(IF(LoanIsNotPaid*LoanIsGood,PaymentDate,""), "")</f>
        <v>48294</v>
      </c>
      <c r="D170" s="9">
        <f ca="1">IFERROR(IF(LoanIsNotPaid*LoanIsGood,LoanValue,""), "")</f>
        <v>3916686.1659640055</v>
      </c>
      <c r="E170" s="9">
        <f ca="1">IFERROR(IF(LoanIsNotPaid*LoanIsGood,MonthlyPayment,""), "")</f>
        <v>23662.836664675746</v>
      </c>
      <c r="F170" s="9">
        <f ca="1">IFERROR(IF(LoanIsNotPaid*LoanIsGood,Principal,""), "")</f>
        <v>8975.263542310835</v>
      </c>
      <c r="G170" s="9">
        <f ca="1">IFERROR(IF(LoanIsNotPaid*LoanIsGood,InterestAmt,""), "")</f>
        <v>14687.573122364911</v>
      </c>
      <c r="H170" s="9">
        <f ca="1">IFERROR(IF(LoanIsNotPaid*LoanIsGood,EndingBalance,""), "")</f>
        <v>3907710.9024216952</v>
      </c>
    </row>
    <row r="171" spans="2:8" x14ac:dyDescent="0.35">
      <c r="B171" s="11">
        <f ca="1">IFERROR(IF(LoanIsNotPaid*LoanIsGood,PaymentNumber,""), "")</f>
        <v>163</v>
      </c>
      <c r="C171" s="7">
        <f ca="1">IFERROR(IF(LoanIsNotPaid*LoanIsGood,PaymentDate,""), "")</f>
        <v>48325</v>
      </c>
      <c r="D171" s="9">
        <f ca="1">IFERROR(IF(LoanIsNotPaid*LoanIsGood,LoanValue,""), "")</f>
        <v>3907710.9024216952</v>
      </c>
      <c r="E171" s="9">
        <f ca="1">IFERROR(IF(LoanIsNotPaid*LoanIsGood,MonthlyPayment,""), "")</f>
        <v>23662.836664675746</v>
      </c>
      <c r="F171" s="9">
        <f ca="1">IFERROR(IF(LoanIsNotPaid*LoanIsGood,Principal,""), "")</f>
        <v>9008.9207805944989</v>
      </c>
      <c r="G171" s="9">
        <f ca="1">IFERROR(IF(LoanIsNotPaid*LoanIsGood,InterestAmt,""), "")</f>
        <v>14653.915884081245</v>
      </c>
      <c r="H171" s="9">
        <f ca="1">IFERROR(IF(LoanIsNotPaid*LoanIsGood,EndingBalance,""), "")</f>
        <v>3898701.9816411017</v>
      </c>
    </row>
    <row r="172" spans="2:8" x14ac:dyDescent="0.35">
      <c r="B172" s="11">
        <f ca="1">IFERROR(IF(LoanIsNotPaid*LoanIsGood,PaymentNumber,""), "")</f>
        <v>164</v>
      </c>
      <c r="C172" s="7">
        <f ca="1">IFERROR(IF(LoanIsNotPaid*LoanIsGood,PaymentDate,""), "")</f>
        <v>48355</v>
      </c>
      <c r="D172" s="9">
        <f ca="1">IFERROR(IF(LoanIsNotPaid*LoanIsGood,LoanValue,""), "")</f>
        <v>3898701.9816411017</v>
      </c>
      <c r="E172" s="9">
        <f ca="1">IFERROR(IF(LoanIsNotPaid*LoanIsGood,MonthlyPayment,""), "")</f>
        <v>23662.836664675746</v>
      </c>
      <c r="F172" s="9">
        <f ca="1">IFERROR(IF(LoanIsNotPaid*LoanIsGood,Principal,""), "")</f>
        <v>9042.7042335217266</v>
      </c>
      <c r="G172" s="9">
        <f ca="1">IFERROR(IF(LoanIsNotPaid*LoanIsGood,InterestAmt,""), "")</f>
        <v>14620.132431154019</v>
      </c>
      <c r="H172" s="9">
        <f ca="1">IFERROR(IF(LoanIsNotPaid*LoanIsGood,EndingBalance,""), "")</f>
        <v>3889659.2774075801</v>
      </c>
    </row>
    <row r="173" spans="2:8" x14ac:dyDescent="0.35">
      <c r="B173" s="11">
        <f ca="1">IFERROR(IF(LoanIsNotPaid*LoanIsGood,PaymentNumber,""), "")</f>
        <v>165</v>
      </c>
      <c r="C173" s="7">
        <f ca="1">IFERROR(IF(LoanIsNotPaid*LoanIsGood,PaymentDate,""), "")</f>
        <v>48386</v>
      </c>
      <c r="D173" s="9">
        <f ca="1">IFERROR(IF(LoanIsNotPaid*LoanIsGood,LoanValue,""), "")</f>
        <v>3889659.2774075801</v>
      </c>
      <c r="E173" s="9">
        <f ca="1">IFERROR(IF(LoanIsNotPaid*LoanIsGood,MonthlyPayment,""), "")</f>
        <v>23662.836664675746</v>
      </c>
      <c r="F173" s="9">
        <f ca="1">IFERROR(IF(LoanIsNotPaid*LoanIsGood,Principal,""), "")</f>
        <v>9076.6143743974353</v>
      </c>
      <c r="G173" s="9">
        <f ca="1">IFERROR(IF(LoanIsNotPaid*LoanIsGood,InterestAmt,""), "")</f>
        <v>14586.222290278309</v>
      </c>
      <c r="H173" s="9">
        <f ca="1">IFERROR(IF(LoanIsNotPaid*LoanIsGood,EndingBalance,""), "")</f>
        <v>3880582.6630331827</v>
      </c>
    </row>
    <row r="174" spans="2:8" x14ac:dyDescent="0.35">
      <c r="B174" s="11">
        <f ca="1">IFERROR(IF(LoanIsNotPaid*LoanIsGood,PaymentNumber,""), "")</f>
        <v>166</v>
      </c>
      <c r="C174" s="7">
        <f ca="1">IFERROR(IF(LoanIsNotPaid*LoanIsGood,PaymentDate,""), "")</f>
        <v>48416</v>
      </c>
      <c r="D174" s="9">
        <f ca="1">IFERROR(IF(LoanIsNotPaid*LoanIsGood,LoanValue,""), "")</f>
        <v>3880582.6630331827</v>
      </c>
      <c r="E174" s="9">
        <f ca="1">IFERROR(IF(LoanIsNotPaid*LoanIsGood,MonthlyPayment,""), "")</f>
        <v>23662.836664675746</v>
      </c>
      <c r="F174" s="9">
        <f ca="1">IFERROR(IF(LoanIsNotPaid*LoanIsGood,Principal,""), "")</f>
        <v>9110.6516783014249</v>
      </c>
      <c r="G174" s="9">
        <f ca="1">IFERROR(IF(LoanIsNotPaid*LoanIsGood,InterestAmt,""), "")</f>
        <v>14552.184986374319</v>
      </c>
      <c r="H174" s="9">
        <f ca="1">IFERROR(IF(LoanIsNotPaid*LoanIsGood,EndingBalance,""), "")</f>
        <v>3871472.0113548813</v>
      </c>
    </row>
    <row r="175" spans="2:8" x14ac:dyDescent="0.35">
      <c r="B175" s="11">
        <f ca="1">IFERROR(IF(LoanIsNotPaid*LoanIsGood,PaymentNumber,""), "")</f>
        <v>167</v>
      </c>
      <c r="C175" s="7">
        <f ca="1">IFERROR(IF(LoanIsNotPaid*LoanIsGood,PaymentDate,""), "")</f>
        <v>48447</v>
      </c>
      <c r="D175" s="9">
        <f ca="1">IFERROR(IF(LoanIsNotPaid*LoanIsGood,LoanValue,""), "")</f>
        <v>3871472.0113548813</v>
      </c>
      <c r="E175" s="9">
        <f ca="1">IFERROR(IF(LoanIsNotPaid*LoanIsGood,MonthlyPayment,""), "")</f>
        <v>23662.836664675746</v>
      </c>
      <c r="F175" s="9">
        <f ca="1">IFERROR(IF(LoanIsNotPaid*LoanIsGood,Principal,""), "")</f>
        <v>9144.8166220950552</v>
      </c>
      <c r="G175" s="9">
        <f ca="1">IFERROR(IF(LoanIsNotPaid*LoanIsGood,InterestAmt,""), "")</f>
        <v>14518.020042580689</v>
      </c>
      <c r="H175" s="9">
        <f ca="1">IFERROR(IF(LoanIsNotPaid*LoanIsGood,EndingBalance,""), "")</f>
        <v>3862327.194732788</v>
      </c>
    </row>
    <row r="176" spans="2:8" x14ac:dyDescent="0.35">
      <c r="B176" s="11">
        <f ca="1">IFERROR(IF(LoanIsNotPaid*LoanIsGood,PaymentNumber,""), "")</f>
        <v>168</v>
      </c>
      <c r="C176" s="7">
        <f ca="1">IFERROR(IF(LoanIsNotPaid*LoanIsGood,PaymentDate,""), "")</f>
        <v>48478</v>
      </c>
      <c r="D176" s="9">
        <f ca="1">IFERROR(IF(LoanIsNotPaid*LoanIsGood,LoanValue,""), "")</f>
        <v>3862327.194732788</v>
      </c>
      <c r="E176" s="9">
        <f ca="1">IFERROR(IF(LoanIsNotPaid*LoanIsGood,MonthlyPayment,""), "")</f>
        <v>23662.836664675746</v>
      </c>
      <c r="F176" s="9">
        <f ca="1">IFERROR(IF(LoanIsNotPaid*LoanIsGood,Principal,""), "")</f>
        <v>9179.1096844279127</v>
      </c>
      <c r="G176" s="9">
        <f ca="1">IFERROR(IF(LoanIsNotPaid*LoanIsGood,InterestAmt,""), "")</f>
        <v>14483.726980247831</v>
      </c>
      <c r="H176" s="9">
        <f ca="1">IFERROR(IF(LoanIsNotPaid*LoanIsGood,EndingBalance,""), "")</f>
        <v>3853148.0850483608</v>
      </c>
    </row>
    <row r="177" spans="2:8" x14ac:dyDescent="0.35">
      <c r="B177" s="11">
        <f ca="1">IFERROR(IF(LoanIsNotPaid*LoanIsGood,PaymentNumber,""), "")</f>
        <v>169</v>
      </c>
      <c r="C177" s="7">
        <f ca="1">IFERROR(IF(LoanIsNotPaid*LoanIsGood,PaymentDate,""), "")</f>
        <v>48508</v>
      </c>
      <c r="D177" s="9">
        <f ca="1">IFERROR(IF(LoanIsNotPaid*LoanIsGood,LoanValue,""), "")</f>
        <v>3853148.0850483608</v>
      </c>
      <c r="E177" s="9">
        <f ca="1">IFERROR(IF(LoanIsNotPaid*LoanIsGood,MonthlyPayment,""), "")</f>
        <v>23662.836664675746</v>
      </c>
      <c r="F177" s="9">
        <f ca="1">IFERROR(IF(LoanIsNotPaid*LoanIsGood,Principal,""), "")</f>
        <v>9213.5313457445154</v>
      </c>
      <c r="G177" s="9">
        <f ca="1">IFERROR(IF(LoanIsNotPaid*LoanIsGood,InterestAmt,""), "")</f>
        <v>14449.305318931229</v>
      </c>
      <c r="H177" s="9">
        <f ca="1">IFERROR(IF(LoanIsNotPaid*LoanIsGood,EndingBalance,""), "")</f>
        <v>3843934.5537026152</v>
      </c>
    </row>
    <row r="178" spans="2:8" x14ac:dyDescent="0.35">
      <c r="B178" s="11">
        <f ca="1">IFERROR(IF(LoanIsNotPaid*LoanIsGood,PaymentNumber,""), "")</f>
        <v>170</v>
      </c>
      <c r="C178" s="7">
        <f ca="1">IFERROR(IF(LoanIsNotPaid*LoanIsGood,PaymentDate,""), "")</f>
        <v>48539</v>
      </c>
      <c r="D178" s="9">
        <f ca="1">IFERROR(IF(LoanIsNotPaid*LoanIsGood,LoanValue,""), "")</f>
        <v>3843934.5537026152</v>
      </c>
      <c r="E178" s="9">
        <f ca="1">IFERROR(IF(LoanIsNotPaid*LoanIsGood,MonthlyPayment,""), "")</f>
        <v>23662.836664675746</v>
      </c>
      <c r="F178" s="9">
        <f ca="1">IFERROR(IF(LoanIsNotPaid*LoanIsGood,Principal,""), "")</f>
        <v>9248.0820882910593</v>
      </c>
      <c r="G178" s="9">
        <f ca="1">IFERROR(IF(LoanIsNotPaid*LoanIsGood,InterestAmt,""), "")</f>
        <v>14414.754576384688</v>
      </c>
      <c r="H178" s="9">
        <f ca="1">IFERROR(IF(LoanIsNotPaid*LoanIsGood,EndingBalance,""), "")</f>
        <v>3834686.4716143254</v>
      </c>
    </row>
    <row r="179" spans="2:8" x14ac:dyDescent="0.35">
      <c r="B179" s="11">
        <f ca="1">IFERROR(IF(LoanIsNotPaid*LoanIsGood,PaymentNumber,""), "")</f>
        <v>171</v>
      </c>
      <c r="C179" s="7">
        <f ca="1">IFERROR(IF(LoanIsNotPaid*LoanIsGood,PaymentDate,""), "")</f>
        <v>48569</v>
      </c>
      <c r="D179" s="9">
        <f ca="1">IFERROR(IF(LoanIsNotPaid*LoanIsGood,LoanValue,""), "")</f>
        <v>3834686.4716143254</v>
      </c>
      <c r="E179" s="9">
        <f ca="1">IFERROR(IF(LoanIsNotPaid*LoanIsGood,MonthlyPayment,""), "")</f>
        <v>23662.836664675746</v>
      </c>
      <c r="F179" s="9">
        <f ca="1">IFERROR(IF(LoanIsNotPaid*LoanIsGood,Principal,""), "")</f>
        <v>9282.7623961221507</v>
      </c>
      <c r="G179" s="9">
        <f ca="1">IFERROR(IF(LoanIsNotPaid*LoanIsGood,InterestAmt,""), "")</f>
        <v>14380.074268553595</v>
      </c>
      <c r="H179" s="9">
        <f ca="1">IFERROR(IF(LoanIsNotPaid*LoanIsGood,EndingBalance,""), "")</f>
        <v>3825403.7092182031</v>
      </c>
    </row>
    <row r="180" spans="2:8" x14ac:dyDescent="0.35">
      <c r="B180" s="11">
        <f ca="1">IFERROR(IF(LoanIsNotPaid*LoanIsGood,PaymentNumber,""), "")</f>
        <v>172</v>
      </c>
      <c r="C180" s="7">
        <f ca="1">IFERROR(IF(LoanIsNotPaid*LoanIsGood,PaymentDate,""), "")</f>
        <v>48600</v>
      </c>
      <c r="D180" s="9">
        <f ca="1">IFERROR(IF(LoanIsNotPaid*LoanIsGood,LoanValue,""), "")</f>
        <v>3825403.7092182031</v>
      </c>
      <c r="E180" s="9">
        <f ca="1">IFERROR(IF(LoanIsNotPaid*LoanIsGood,MonthlyPayment,""), "")</f>
        <v>23662.836664675746</v>
      </c>
      <c r="F180" s="9">
        <f ca="1">IFERROR(IF(LoanIsNotPaid*LoanIsGood,Principal,""), "")</f>
        <v>9317.572755107607</v>
      </c>
      <c r="G180" s="9">
        <f ca="1">IFERROR(IF(LoanIsNotPaid*LoanIsGood,InterestAmt,""), "")</f>
        <v>14345.263909568137</v>
      </c>
      <c r="H180" s="9">
        <f ca="1">IFERROR(IF(LoanIsNotPaid*LoanIsGood,EndingBalance,""), "")</f>
        <v>3816086.1364630954</v>
      </c>
    </row>
    <row r="181" spans="2:8" x14ac:dyDescent="0.35">
      <c r="B181" s="11">
        <f ca="1">IFERROR(IF(LoanIsNotPaid*LoanIsGood,PaymentNumber,""), "")</f>
        <v>173</v>
      </c>
      <c r="C181" s="7">
        <f ca="1">IFERROR(IF(LoanIsNotPaid*LoanIsGood,PaymentDate,""), "")</f>
        <v>48631</v>
      </c>
      <c r="D181" s="9">
        <f ca="1">IFERROR(IF(LoanIsNotPaid*LoanIsGood,LoanValue,""), "")</f>
        <v>3816086.1364630954</v>
      </c>
      <c r="E181" s="9">
        <f ca="1">IFERROR(IF(LoanIsNotPaid*LoanIsGood,MonthlyPayment,""), "")</f>
        <v>23662.836664675746</v>
      </c>
      <c r="F181" s="9">
        <f ca="1">IFERROR(IF(LoanIsNotPaid*LoanIsGood,Principal,""), "")</f>
        <v>9352.5136529392621</v>
      </c>
      <c r="G181" s="9">
        <f ca="1">IFERROR(IF(LoanIsNotPaid*LoanIsGood,InterestAmt,""), "")</f>
        <v>14310.323011736486</v>
      </c>
      <c r="H181" s="9">
        <f ca="1">IFERROR(IF(LoanIsNotPaid*LoanIsGood,EndingBalance,""), "")</f>
        <v>3806733.6228101561</v>
      </c>
    </row>
    <row r="182" spans="2:8" x14ac:dyDescent="0.35">
      <c r="B182" s="11">
        <f ca="1">IFERROR(IF(LoanIsNotPaid*LoanIsGood,PaymentNumber,""), "")</f>
        <v>174</v>
      </c>
      <c r="C182" s="7">
        <f ca="1">IFERROR(IF(LoanIsNotPaid*LoanIsGood,PaymentDate,""), "")</f>
        <v>48659</v>
      </c>
      <c r="D182" s="9">
        <f ca="1">IFERROR(IF(LoanIsNotPaid*LoanIsGood,LoanValue,""), "")</f>
        <v>3806733.6228101561</v>
      </c>
      <c r="E182" s="9">
        <f ca="1">IFERROR(IF(LoanIsNotPaid*LoanIsGood,MonthlyPayment,""), "")</f>
        <v>23662.836664675746</v>
      </c>
      <c r="F182" s="9">
        <f ca="1">IFERROR(IF(LoanIsNotPaid*LoanIsGood,Principal,""), "")</f>
        <v>9387.5855791377835</v>
      </c>
      <c r="G182" s="9">
        <f ca="1">IFERROR(IF(LoanIsNotPaid*LoanIsGood,InterestAmt,""), "")</f>
        <v>14275.251085537961</v>
      </c>
      <c r="H182" s="9">
        <f ca="1">IFERROR(IF(LoanIsNotPaid*LoanIsGood,EndingBalance,""), "")</f>
        <v>3797346.0372310197</v>
      </c>
    </row>
    <row r="183" spans="2:8" x14ac:dyDescent="0.35">
      <c r="B183" s="11">
        <f ca="1">IFERROR(IF(LoanIsNotPaid*LoanIsGood,PaymentNumber,""), "")</f>
        <v>175</v>
      </c>
      <c r="C183" s="7">
        <f ca="1">IFERROR(IF(LoanIsNotPaid*LoanIsGood,PaymentDate,""), "")</f>
        <v>48690</v>
      </c>
      <c r="D183" s="9">
        <f ca="1">IFERROR(IF(LoanIsNotPaid*LoanIsGood,LoanValue,""), "")</f>
        <v>3797346.0372310197</v>
      </c>
      <c r="E183" s="9">
        <f ca="1">IFERROR(IF(LoanIsNotPaid*LoanIsGood,MonthlyPayment,""), "")</f>
        <v>23662.836664675746</v>
      </c>
      <c r="F183" s="9">
        <f ca="1">IFERROR(IF(LoanIsNotPaid*LoanIsGood,Principal,""), "")</f>
        <v>9422.7890250595501</v>
      </c>
      <c r="G183" s="9">
        <f ca="1">IFERROR(IF(LoanIsNotPaid*LoanIsGood,InterestAmt,""), "")</f>
        <v>14240.047639616194</v>
      </c>
      <c r="H183" s="9">
        <f ca="1">IFERROR(IF(LoanIsNotPaid*LoanIsGood,EndingBalance,""), "")</f>
        <v>3787923.2482059607</v>
      </c>
    </row>
    <row r="184" spans="2:8" x14ac:dyDescent="0.35">
      <c r="B184" s="11">
        <f ca="1">IFERROR(IF(LoanIsNotPaid*LoanIsGood,PaymentNumber,""), "")</f>
        <v>176</v>
      </c>
      <c r="C184" s="7">
        <f ca="1">IFERROR(IF(LoanIsNotPaid*LoanIsGood,PaymentDate,""), "")</f>
        <v>48720</v>
      </c>
      <c r="D184" s="9">
        <f ca="1">IFERROR(IF(LoanIsNotPaid*LoanIsGood,LoanValue,""), "")</f>
        <v>3787923.2482059607</v>
      </c>
      <c r="E184" s="9">
        <f ca="1">IFERROR(IF(LoanIsNotPaid*LoanIsGood,MonthlyPayment,""), "")</f>
        <v>23662.836664675746</v>
      </c>
      <c r="F184" s="9">
        <f ca="1">IFERROR(IF(LoanIsNotPaid*LoanIsGood,Principal,""), "")</f>
        <v>9458.1244839035226</v>
      </c>
      <c r="G184" s="9">
        <f ca="1">IFERROR(IF(LoanIsNotPaid*LoanIsGood,InterestAmt,""), "")</f>
        <v>14204.712180772221</v>
      </c>
      <c r="H184" s="9">
        <f ca="1">IFERROR(IF(LoanIsNotPaid*LoanIsGood,EndingBalance,""), "")</f>
        <v>3778465.1237220569</v>
      </c>
    </row>
    <row r="185" spans="2:8" x14ac:dyDescent="0.35">
      <c r="B185" s="11">
        <f ca="1">IFERROR(IF(LoanIsNotPaid*LoanIsGood,PaymentNumber,""), "")</f>
        <v>177</v>
      </c>
      <c r="C185" s="7">
        <f ca="1">IFERROR(IF(LoanIsNotPaid*LoanIsGood,PaymentDate,""), "")</f>
        <v>48751</v>
      </c>
      <c r="D185" s="9">
        <f ca="1">IFERROR(IF(LoanIsNotPaid*LoanIsGood,LoanValue,""), "")</f>
        <v>3778465.1237220569</v>
      </c>
      <c r="E185" s="9">
        <f ca="1">IFERROR(IF(LoanIsNotPaid*LoanIsGood,MonthlyPayment,""), "")</f>
        <v>23662.836664675746</v>
      </c>
      <c r="F185" s="9">
        <f ca="1">IFERROR(IF(LoanIsNotPaid*LoanIsGood,Principal,""), "")</f>
        <v>9493.5924507181626</v>
      </c>
      <c r="G185" s="9">
        <f ca="1">IFERROR(IF(LoanIsNotPaid*LoanIsGood,InterestAmt,""), "")</f>
        <v>14169.244213957583</v>
      </c>
      <c r="H185" s="9">
        <f ca="1">IFERROR(IF(LoanIsNotPaid*LoanIsGood,EndingBalance,""), "")</f>
        <v>3768971.5312713385</v>
      </c>
    </row>
    <row r="186" spans="2:8" x14ac:dyDescent="0.35">
      <c r="B186" s="11">
        <f ca="1">IFERROR(IF(LoanIsNotPaid*LoanIsGood,PaymentNumber,""), "")</f>
        <v>178</v>
      </c>
      <c r="C186" s="7">
        <f ca="1">IFERROR(IF(LoanIsNotPaid*LoanIsGood,PaymentDate,""), "")</f>
        <v>48781</v>
      </c>
      <c r="D186" s="9">
        <f ca="1">IFERROR(IF(LoanIsNotPaid*LoanIsGood,LoanValue,""), "")</f>
        <v>3768971.5312713385</v>
      </c>
      <c r="E186" s="9">
        <f ca="1">IFERROR(IF(LoanIsNotPaid*LoanIsGood,MonthlyPayment,""), "")</f>
        <v>23662.836664675746</v>
      </c>
      <c r="F186" s="9">
        <f ca="1">IFERROR(IF(LoanIsNotPaid*LoanIsGood,Principal,""), "")</f>
        <v>9529.1934224083543</v>
      </c>
      <c r="G186" s="9">
        <f ca="1">IFERROR(IF(LoanIsNotPaid*LoanIsGood,InterestAmt,""), "")</f>
        <v>14133.64324226739</v>
      </c>
      <c r="H186" s="9">
        <f ca="1">IFERROR(IF(LoanIsNotPaid*LoanIsGood,EndingBalance,""), "")</f>
        <v>3759442.3378489316</v>
      </c>
    </row>
    <row r="187" spans="2:8" x14ac:dyDescent="0.35">
      <c r="B187" s="11">
        <f ca="1">IFERROR(IF(LoanIsNotPaid*LoanIsGood,PaymentNumber,""), "")</f>
        <v>179</v>
      </c>
      <c r="C187" s="7">
        <f ca="1">IFERROR(IF(LoanIsNotPaid*LoanIsGood,PaymentDate,""), "")</f>
        <v>48812</v>
      </c>
      <c r="D187" s="9">
        <f ca="1">IFERROR(IF(LoanIsNotPaid*LoanIsGood,LoanValue,""), "")</f>
        <v>3759442.3378489316</v>
      </c>
      <c r="E187" s="9">
        <f ca="1">IFERROR(IF(LoanIsNotPaid*LoanIsGood,MonthlyPayment,""), "")</f>
        <v>23662.836664675746</v>
      </c>
      <c r="F187" s="9">
        <f ca="1">IFERROR(IF(LoanIsNotPaid*LoanIsGood,Principal,""), "")</f>
        <v>9564.9278977423855</v>
      </c>
      <c r="G187" s="9">
        <f ca="1">IFERROR(IF(LoanIsNotPaid*LoanIsGood,InterestAmt,""), "")</f>
        <v>14097.908766933357</v>
      </c>
      <c r="H187" s="9">
        <f ca="1">IFERROR(IF(LoanIsNotPaid*LoanIsGood,EndingBalance,""), "")</f>
        <v>3749877.4099511886</v>
      </c>
    </row>
    <row r="188" spans="2:8" x14ac:dyDescent="0.35">
      <c r="B188" s="11">
        <f ca="1">IFERROR(IF(LoanIsNotPaid*LoanIsGood,PaymentNumber,""), "")</f>
        <v>180</v>
      </c>
      <c r="C188" s="7">
        <f ca="1">IFERROR(IF(LoanIsNotPaid*LoanIsGood,PaymentDate,""), "")</f>
        <v>48843</v>
      </c>
      <c r="D188" s="9">
        <f ca="1">IFERROR(IF(LoanIsNotPaid*LoanIsGood,LoanValue,""), "")</f>
        <v>3749877.4099511886</v>
      </c>
      <c r="E188" s="9">
        <f ca="1">IFERROR(IF(LoanIsNotPaid*LoanIsGood,MonthlyPayment,""), "")</f>
        <v>23662.836664675746</v>
      </c>
      <c r="F188" s="9">
        <f ca="1">IFERROR(IF(LoanIsNotPaid*LoanIsGood,Principal,""), "")</f>
        <v>9600.7963773589199</v>
      </c>
      <c r="G188" s="9">
        <f ca="1">IFERROR(IF(LoanIsNotPaid*LoanIsGood,InterestAmt,""), "")</f>
        <v>14062.040287316824</v>
      </c>
      <c r="H188" s="9">
        <f ca="1">IFERROR(IF(LoanIsNotPaid*LoanIsGood,EndingBalance,""), "")</f>
        <v>3740276.6135738315</v>
      </c>
    </row>
    <row r="189" spans="2:8" x14ac:dyDescent="0.35">
      <c r="B189" s="11">
        <f ca="1">IFERROR(IF(LoanIsNotPaid*LoanIsGood,PaymentNumber,""), "")</f>
        <v>181</v>
      </c>
      <c r="C189" s="7">
        <f ca="1">IFERROR(IF(LoanIsNotPaid*LoanIsGood,PaymentDate,""), "")</f>
        <v>48873</v>
      </c>
      <c r="D189" s="9">
        <f ca="1">IFERROR(IF(LoanIsNotPaid*LoanIsGood,LoanValue,""), "")</f>
        <v>3740276.6135738315</v>
      </c>
      <c r="E189" s="9">
        <f ca="1">IFERROR(IF(LoanIsNotPaid*LoanIsGood,MonthlyPayment,""), "")</f>
        <v>23662.836664675746</v>
      </c>
      <c r="F189" s="9">
        <f ca="1">IFERROR(IF(LoanIsNotPaid*LoanIsGood,Principal,""), "")</f>
        <v>9636.7993637740165</v>
      </c>
      <c r="G189" s="9">
        <f ca="1">IFERROR(IF(LoanIsNotPaid*LoanIsGood,InterestAmt,""), "")</f>
        <v>14026.037300901728</v>
      </c>
      <c r="H189" s="9">
        <f ca="1">IFERROR(IF(LoanIsNotPaid*LoanIsGood,EndingBalance,""), "")</f>
        <v>3730639.8142100563</v>
      </c>
    </row>
    <row r="190" spans="2:8" x14ac:dyDescent="0.35">
      <c r="B190" s="11">
        <f ca="1">IFERROR(IF(LoanIsNotPaid*LoanIsGood,PaymentNumber,""), "")</f>
        <v>182</v>
      </c>
      <c r="C190" s="7">
        <f ca="1">IFERROR(IF(LoanIsNotPaid*LoanIsGood,PaymentDate,""), "")</f>
        <v>48904</v>
      </c>
      <c r="D190" s="9">
        <f ca="1">IFERROR(IF(LoanIsNotPaid*LoanIsGood,LoanValue,""), "")</f>
        <v>3730639.8142100563</v>
      </c>
      <c r="E190" s="9">
        <f ca="1">IFERROR(IF(LoanIsNotPaid*LoanIsGood,MonthlyPayment,""), "")</f>
        <v>23662.836664675746</v>
      </c>
      <c r="F190" s="9">
        <f ca="1">IFERROR(IF(LoanIsNotPaid*LoanIsGood,Principal,""), "")</f>
        <v>9672.9373613881689</v>
      </c>
      <c r="G190" s="9">
        <f ca="1">IFERROR(IF(LoanIsNotPaid*LoanIsGood,InterestAmt,""), "")</f>
        <v>13989.899303287577</v>
      </c>
      <c r="H190" s="9">
        <f ca="1">IFERROR(IF(LoanIsNotPaid*LoanIsGood,EndingBalance,""), "")</f>
        <v>3720966.8768486688</v>
      </c>
    </row>
    <row r="191" spans="2:8" x14ac:dyDescent="0.35">
      <c r="B191" s="11">
        <f ca="1">IFERROR(IF(LoanIsNotPaid*LoanIsGood,PaymentNumber,""), "")</f>
        <v>183</v>
      </c>
      <c r="C191" s="7">
        <f ca="1">IFERROR(IF(LoanIsNotPaid*LoanIsGood,PaymentDate,""), "")</f>
        <v>48934</v>
      </c>
      <c r="D191" s="9">
        <f ca="1">IFERROR(IF(LoanIsNotPaid*LoanIsGood,LoanValue,""), "")</f>
        <v>3720966.8768486688</v>
      </c>
      <c r="E191" s="9">
        <f ca="1">IFERROR(IF(LoanIsNotPaid*LoanIsGood,MonthlyPayment,""), "")</f>
        <v>23662.836664675746</v>
      </c>
      <c r="F191" s="9">
        <f ca="1">IFERROR(IF(LoanIsNotPaid*LoanIsGood,Principal,""), "")</f>
        <v>9709.2108764933746</v>
      </c>
      <c r="G191" s="9">
        <f ca="1">IFERROR(IF(LoanIsNotPaid*LoanIsGood,InterestAmt,""), "")</f>
        <v>13953.625788182369</v>
      </c>
      <c r="H191" s="9">
        <f ca="1">IFERROR(IF(LoanIsNotPaid*LoanIsGood,EndingBalance,""), "")</f>
        <v>3711257.665972176</v>
      </c>
    </row>
    <row r="192" spans="2:8" x14ac:dyDescent="0.35">
      <c r="B192" s="11">
        <f ca="1">IFERROR(IF(LoanIsNotPaid*LoanIsGood,PaymentNumber,""), "")</f>
        <v>184</v>
      </c>
      <c r="C192" s="7">
        <f ca="1">IFERROR(IF(LoanIsNotPaid*LoanIsGood,PaymentDate,""), "")</f>
        <v>48965</v>
      </c>
      <c r="D192" s="9">
        <f ca="1">IFERROR(IF(LoanIsNotPaid*LoanIsGood,LoanValue,""), "")</f>
        <v>3711257.665972176</v>
      </c>
      <c r="E192" s="9">
        <f ca="1">IFERROR(IF(LoanIsNotPaid*LoanIsGood,MonthlyPayment,""), "")</f>
        <v>23662.836664675746</v>
      </c>
      <c r="F192" s="9">
        <f ca="1">IFERROR(IF(LoanIsNotPaid*LoanIsGood,Principal,""), "")</f>
        <v>9745.6204172802245</v>
      </c>
      <c r="G192" s="9">
        <f ca="1">IFERROR(IF(LoanIsNotPaid*LoanIsGood,InterestAmt,""), "")</f>
        <v>13917.216247395518</v>
      </c>
      <c r="H192" s="9">
        <f ca="1">IFERROR(IF(LoanIsNotPaid*LoanIsGood,EndingBalance,""), "")</f>
        <v>3701512.0455548977</v>
      </c>
    </row>
    <row r="193" spans="2:8" x14ac:dyDescent="0.35">
      <c r="B193" s="11">
        <f ca="1">IFERROR(IF(LoanIsNotPaid*LoanIsGood,PaymentNumber,""), "")</f>
        <v>185</v>
      </c>
      <c r="C193" s="7">
        <f ca="1">IFERROR(IF(LoanIsNotPaid*LoanIsGood,PaymentDate,""), "")</f>
        <v>48996</v>
      </c>
      <c r="D193" s="9">
        <f ca="1">IFERROR(IF(LoanIsNotPaid*LoanIsGood,LoanValue,""), "")</f>
        <v>3701512.0455548977</v>
      </c>
      <c r="E193" s="9">
        <f ca="1">IFERROR(IF(LoanIsNotPaid*LoanIsGood,MonthlyPayment,""), "")</f>
        <v>23662.836664675746</v>
      </c>
      <c r="F193" s="9">
        <f ca="1">IFERROR(IF(LoanIsNotPaid*LoanIsGood,Principal,""), "")</f>
        <v>9782.1664938450249</v>
      </c>
      <c r="G193" s="9">
        <f ca="1">IFERROR(IF(LoanIsNotPaid*LoanIsGood,InterestAmt,""), "")</f>
        <v>13880.670170830717</v>
      </c>
      <c r="H193" s="9">
        <f ca="1">IFERROR(IF(LoanIsNotPaid*LoanIsGood,EndingBalance,""), "")</f>
        <v>3691729.8790610498</v>
      </c>
    </row>
    <row r="194" spans="2:8" x14ac:dyDescent="0.35">
      <c r="B194" s="11">
        <f ca="1">IFERROR(IF(LoanIsNotPaid*LoanIsGood,PaymentNumber,""), "")</f>
        <v>186</v>
      </c>
      <c r="C194" s="7">
        <f ca="1">IFERROR(IF(LoanIsNotPaid*LoanIsGood,PaymentDate,""), "")</f>
        <v>49024</v>
      </c>
      <c r="D194" s="9">
        <f ca="1">IFERROR(IF(LoanIsNotPaid*LoanIsGood,LoanValue,""), "")</f>
        <v>3691729.8790610498</v>
      </c>
      <c r="E194" s="9">
        <f ca="1">IFERROR(IF(LoanIsNotPaid*LoanIsGood,MonthlyPayment,""), "")</f>
        <v>23662.836664675746</v>
      </c>
      <c r="F194" s="9">
        <f ca="1">IFERROR(IF(LoanIsNotPaid*LoanIsGood,Principal,""), "")</f>
        <v>9818.849618196944</v>
      </c>
      <c r="G194" s="9">
        <f ca="1">IFERROR(IF(LoanIsNotPaid*LoanIsGood,InterestAmt,""), "")</f>
        <v>13843.987046478798</v>
      </c>
      <c r="H194" s="9">
        <f ca="1">IFERROR(IF(LoanIsNotPaid*LoanIsGood,EndingBalance,""), "")</f>
        <v>3681911.0294428533</v>
      </c>
    </row>
    <row r="195" spans="2:8" x14ac:dyDescent="0.35">
      <c r="B195" s="11">
        <f ca="1">IFERROR(IF(LoanIsNotPaid*LoanIsGood,PaymentNumber,""), "")</f>
        <v>187</v>
      </c>
      <c r="C195" s="7">
        <f ca="1">IFERROR(IF(LoanIsNotPaid*LoanIsGood,PaymentDate,""), "")</f>
        <v>49055</v>
      </c>
      <c r="D195" s="9">
        <f ca="1">IFERROR(IF(LoanIsNotPaid*LoanIsGood,LoanValue,""), "")</f>
        <v>3681911.0294428533</v>
      </c>
      <c r="E195" s="9">
        <f ca="1">IFERROR(IF(LoanIsNotPaid*LoanIsGood,MonthlyPayment,""), "")</f>
        <v>23662.836664675746</v>
      </c>
      <c r="F195" s="9">
        <f ca="1">IFERROR(IF(LoanIsNotPaid*LoanIsGood,Principal,""), "")</f>
        <v>9855.6703042651825</v>
      </c>
      <c r="G195" s="9">
        <f ca="1">IFERROR(IF(LoanIsNotPaid*LoanIsGood,InterestAmt,""), "")</f>
        <v>13807.166360410563</v>
      </c>
      <c r="H195" s="9">
        <f ca="1">IFERROR(IF(LoanIsNotPaid*LoanIsGood,EndingBalance,""), "")</f>
        <v>3672055.3591385894</v>
      </c>
    </row>
    <row r="196" spans="2:8" x14ac:dyDescent="0.35">
      <c r="B196" s="11">
        <f ca="1">IFERROR(IF(LoanIsNotPaid*LoanIsGood,PaymentNumber,""), "")</f>
        <v>188</v>
      </c>
      <c r="C196" s="7">
        <f ca="1">IFERROR(IF(LoanIsNotPaid*LoanIsGood,PaymentDate,""), "")</f>
        <v>49085</v>
      </c>
      <c r="D196" s="9">
        <f ca="1">IFERROR(IF(LoanIsNotPaid*LoanIsGood,LoanValue,""), "")</f>
        <v>3672055.3591385894</v>
      </c>
      <c r="E196" s="9">
        <f ca="1">IFERROR(IF(LoanIsNotPaid*LoanIsGood,MonthlyPayment,""), "")</f>
        <v>23662.836664675746</v>
      </c>
      <c r="F196" s="9">
        <f ca="1">IFERROR(IF(LoanIsNotPaid*LoanIsGood,Principal,""), "")</f>
        <v>9892.6290679061767</v>
      </c>
      <c r="G196" s="9">
        <f ca="1">IFERROR(IF(LoanIsNotPaid*LoanIsGood,InterestAmt,""), "")</f>
        <v>13770.207596769565</v>
      </c>
      <c r="H196" s="9">
        <f ca="1">IFERROR(IF(LoanIsNotPaid*LoanIsGood,EndingBalance,""), "")</f>
        <v>3662162.7300706832</v>
      </c>
    </row>
    <row r="197" spans="2:8" x14ac:dyDescent="0.35">
      <c r="B197" s="11">
        <f ca="1">IFERROR(IF(LoanIsNotPaid*LoanIsGood,PaymentNumber,""), "")</f>
        <v>189</v>
      </c>
      <c r="C197" s="7">
        <f ca="1">IFERROR(IF(LoanIsNotPaid*LoanIsGood,PaymentDate,""), "")</f>
        <v>49116</v>
      </c>
      <c r="D197" s="9">
        <f ca="1">IFERROR(IF(LoanIsNotPaid*LoanIsGood,LoanValue,""), "")</f>
        <v>3662162.7300706832</v>
      </c>
      <c r="E197" s="9">
        <f ca="1">IFERROR(IF(LoanIsNotPaid*LoanIsGood,MonthlyPayment,""), "")</f>
        <v>23662.836664675746</v>
      </c>
      <c r="F197" s="9">
        <f ca="1">IFERROR(IF(LoanIsNotPaid*LoanIsGood,Principal,""), "")</f>
        <v>9929.7264269108255</v>
      </c>
      <c r="G197" s="9">
        <f ca="1">IFERROR(IF(LoanIsNotPaid*LoanIsGood,InterestAmt,""), "")</f>
        <v>13733.110237764917</v>
      </c>
      <c r="H197" s="9">
        <f ca="1">IFERROR(IF(LoanIsNotPaid*LoanIsGood,EndingBalance,""), "")</f>
        <v>3652233.0036437726</v>
      </c>
    </row>
    <row r="198" spans="2:8" x14ac:dyDescent="0.35">
      <c r="B198" s="11">
        <f ca="1">IFERROR(IF(LoanIsNotPaid*LoanIsGood,PaymentNumber,""), "")</f>
        <v>190</v>
      </c>
      <c r="C198" s="7">
        <f ca="1">IFERROR(IF(LoanIsNotPaid*LoanIsGood,PaymentDate,""), "")</f>
        <v>49146</v>
      </c>
      <c r="D198" s="9">
        <f ca="1">IFERROR(IF(LoanIsNotPaid*LoanIsGood,LoanValue,""), "")</f>
        <v>3652233.0036437726</v>
      </c>
      <c r="E198" s="9">
        <f ca="1">IFERROR(IF(LoanIsNotPaid*LoanIsGood,MonthlyPayment,""), "")</f>
        <v>23662.836664675746</v>
      </c>
      <c r="F198" s="9">
        <f ca="1">IFERROR(IF(LoanIsNotPaid*LoanIsGood,Principal,""), "")</f>
        <v>9966.9629010117405</v>
      </c>
      <c r="G198" s="9">
        <f ca="1">IFERROR(IF(LoanIsNotPaid*LoanIsGood,InterestAmt,""), "")</f>
        <v>13695.873763664002</v>
      </c>
      <c r="H198" s="9">
        <f ca="1">IFERROR(IF(LoanIsNotPaid*LoanIsGood,EndingBalance,""), "")</f>
        <v>3642266.0407427615</v>
      </c>
    </row>
    <row r="199" spans="2:8" x14ac:dyDescent="0.35">
      <c r="B199" s="11">
        <f ca="1">IFERROR(IF(LoanIsNotPaid*LoanIsGood,PaymentNumber,""), "")</f>
        <v>191</v>
      </c>
      <c r="C199" s="7">
        <f ca="1">IFERROR(IF(LoanIsNotPaid*LoanIsGood,PaymentDate,""), "")</f>
        <v>49177</v>
      </c>
      <c r="D199" s="9">
        <f ca="1">IFERROR(IF(LoanIsNotPaid*LoanIsGood,LoanValue,""), "")</f>
        <v>3642266.0407427615</v>
      </c>
      <c r="E199" s="9">
        <f ca="1">IFERROR(IF(LoanIsNotPaid*LoanIsGood,MonthlyPayment,""), "")</f>
        <v>23662.836664675746</v>
      </c>
      <c r="F199" s="9">
        <f ca="1">IFERROR(IF(LoanIsNotPaid*LoanIsGood,Principal,""), "")</f>
        <v>10004.339011890535</v>
      </c>
      <c r="G199" s="9">
        <f ca="1">IFERROR(IF(LoanIsNotPaid*LoanIsGood,InterestAmt,""), "")</f>
        <v>13658.49765278521</v>
      </c>
      <c r="H199" s="9">
        <f ca="1">IFERROR(IF(LoanIsNotPaid*LoanIsGood,EndingBalance,""), "")</f>
        <v>3632261.7017308716</v>
      </c>
    </row>
    <row r="200" spans="2:8" x14ac:dyDescent="0.35">
      <c r="B200" s="11">
        <f ca="1">IFERROR(IF(LoanIsNotPaid*LoanIsGood,PaymentNumber,""), "")</f>
        <v>192</v>
      </c>
      <c r="C200" s="7">
        <f ca="1">IFERROR(IF(LoanIsNotPaid*LoanIsGood,PaymentDate,""), "")</f>
        <v>49208</v>
      </c>
      <c r="D200" s="9">
        <f ca="1">IFERROR(IF(LoanIsNotPaid*LoanIsGood,LoanValue,""), "")</f>
        <v>3632261.7017308716</v>
      </c>
      <c r="E200" s="9">
        <f ca="1">IFERROR(IF(LoanIsNotPaid*LoanIsGood,MonthlyPayment,""), "")</f>
        <v>23662.836664675746</v>
      </c>
      <c r="F200" s="9">
        <f ca="1">IFERROR(IF(LoanIsNotPaid*LoanIsGood,Principal,""), "")</f>
        <v>10041.855283185125</v>
      </c>
      <c r="G200" s="9">
        <f ca="1">IFERROR(IF(LoanIsNotPaid*LoanIsGood,InterestAmt,""), "")</f>
        <v>13620.981381490621</v>
      </c>
      <c r="H200" s="9">
        <f ca="1">IFERROR(IF(LoanIsNotPaid*LoanIsGood,EndingBalance,""), "")</f>
        <v>3622219.8464476857</v>
      </c>
    </row>
    <row r="201" spans="2:8" x14ac:dyDescent="0.35">
      <c r="B201" s="11">
        <f ca="1">IFERROR(IF(LoanIsNotPaid*LoanIsGood,PaymentNumber,""), "")</f>
        <v>193</v>
      </c>
      <c r="C201" s="7">
        <f ca="1">IFERROR(IF(LoanIsNotPaid*LoanIsGood,PaymentDate,""), "")</f>
        <v>49238</v>
      </c>
      <c r="D201" s="9">
        <f ca="1">IFERROR(IF(LoanIsNotPaid*LoanIsGood,LoanValue,""), "")</f>
        <v>3622219.8464476857</v>
      </c>
      <c r="E201" s="9">
        <f ca="1">IFERROR(IF(LoanIsNotPaid*LoanIsGood,MonthlyPayment,""), "")</f>
        <v>23662.836664675746</v>
      </c>
      <c r="F201" s="9">
        <f ca="1">IFERROR(IF(LoanIsNotPaid*LoanIsGood,Principal,""), "")</f>
        <v>10079.512240497068</v>
      </c>
      <c r="G201" s="9">
        <f ca="1">IFERROR(IF(LoanIsNotPaid*LoanIsGood,InterestAmt,""), "")</f>
        <v>13583.324424178674</v>
      </c>
      <c r="H201" s="9">
        <f ca="1">IFERROR(IF(LoanIsNotPaid*LoanIsGood,EndingBalance,""), "")</f>
        <v>3612140.3342071893</v>
      </c>
    </row>
    <row r="202" spans="2:8" x14ac:dyDescent="0.35">
      <c r="B202" s="11">
        <f ca="1">IFERROR(IF(LoanIsNotPaid*LoanIsGood,PaymentNumber,""), "")</f>
        <v>194</v>
      </c>
      <c r="C202" s="7">
        <f ca="1">IFERROR(IF(LoanIsNotPaid*LoanIsGood,PaymentDate,""), "")</f>
        <v>49269</v>
      </c>
      <c r="D202" s="9">
        <f ca="1">IFERROR(IF(LoanIsNotPaid*LoanIsGood,LoanValue,""), "")</f>
        <v>3612140.3342071893</v>
      </c>
      <c r="E202" s="9">
        <f ca="1">IFERROR(IF(LoanIsNotPaid*LoanIsGood,MonthlyPayment,""), "")</f>
        <v>23662.836664675746</v>
      </c>
      <c r="F202" s="9">
        <f ca="1">IFERROR(IF(LoanIsNotPaid*LoanIsGood,Principal,""), "")</f>
        <v>10117.310411398934</v>
      </c>
      <c r="G202" s="9">
        <f ca="1">IFERROR(IF(LoanIsNotPaid*LoanIsGood,InterestAmt,""), "")</f>
        <v>13545.52625327681</v>
      </c>
      <c r="H202" s="9">
        <f ca="1">IFERROR(IF(LoanIsNotPaid*LoanIsGood,EndingBalance,""), "")</f>
        <v>3602023.023795791</v>
      </c>
    </row>
    <row r="203" spans="2:8" x14ac:dyDescent="0.35">
      <c r="B203" s="11">
        <f ca="1">IFERROR(IF(LoanIsNotPaid*LoanIsGood,PaymentNumber,""), "")</f>
        <v>195</v>
      </c>
      <c r="C203" s="7">
        <f ca="1">IFERROR(IF(LoanIsNotPaid*LoanIsGood,PaymentDate,""), "")</f>
        <v>49299</v>
      </c>
      <c r="D203" s="9">
        <f ca="1">IFERROR(IF(LoanIsNotPaid*LoanIsGood,LoanValue,""), "")</f>
        <v>3602023.023795791</v>
      </c>
      <c r="E203" s="9">
        <f ca="1">IFERROR(IF(LoanIsNotPaid*LoanIsGood,MonthlyPayment,""), "")</f>
        <v>23662.836664675746</v>
      </c>
      <c r="F203" s="9">
        <f ca="1">IFERROR(IF(LoanIsNotPaid*LoanIsGood,Principal,""), "")</f>
        <v>10155.250325441679</v>
      </c>
      <c r="G203" s="9">
        <f ca="1">IFERROR(IF(LoanIsNotPaid*LoanIsGood,InterestAmt,""), "")</f>
        <v>13507.586339234063</v>
      </c>
      <c r="H203" s="9">
        <f ca="1">IFERROR(IF(LoanIsNotPaid*LoanIsGood,EndingBalance,""), "")</f>
        <v>3591867.7734703505</v>
      </c>
    </row>
    <row r="204" spans="2:8" x14ac:dyDescent="0.35">
      <c r="B204" s="11">
        <f ca="1">IFERROR(IF(LoanIsNotPaid*LoanIsGood,PaymentNumber,""), "")</f>
        <v>196</v>
      </c>
      <c r="C204" s="7">
        <f ca="1">IFERROR(IF(LoanIsNotPaid*LoanIsGood,PaymentDate,""), "")</f>
        <v>49330</v>
      </c>
      <c r="D204" s="9">
        <f ca="1">IFERROR(IF(LoanIsNotPaid*LoanIsGood,LoanValue,""), "")</f>
        <v>3591867.7734703505</v>
      </c>
      <c r="E204" s="9">
        <f ca="1">IFERROR(IF(LoanIsNotPaid*LoanIsGood,MonthlyPayment,""), "")</f>
        <v>23662.836664675746</v>
      </c>
      <c r="F204" s="9">
        <f ca="1">IFERROR(IF(LoanIsNotPaid*LoanIsGood,Principal,""), "")</f>
        <v>10193.332514162084</v>
      </c>
      <c r="G204" s="9">
        <f ca="1">IFERROR(IF(LoanIsNotPaid*LoanIsGood,InterestAmt,""), "")</f>
        <v>13469.50415051366</v>
      </c>
      <c r="H204" s="9">
        <f ca="1">IFERROR(IF(LoanIsNotPaid*LoanIsGood,EndingBalance,""), "")</f>
        <v>3581674.4409561874</v>
      </c>
    </row>
    <row r="205" spans="2:8" x14ac:dyDescent="0.35">
      <c r="B205" s="11">
        <f ca="1">IFERROR(IF(LoanIsNotPaid*LoanIsGood,PaymentNumber,""), "")</f>
        <v>197</v>
      </c>
      <c r="C205" s="7">
        <f ca="1">IFERROR(IF(LoanIsNotPaid*LoanIsGood,PaymentDate,""), "")</f>
        <v>49361</v>
      </c>
      <c r="D205" s="9">
        <f ca="1">IFERROR(IF(LoanIsNotPaid*LoanIsGood,LoanValue,""), "")</f>
        <v>3581674.4409561874</v>
      </c>
      <c r="E205" s="9">
        <f ca="1">IFERROR(IF(LoanIsNotPaid*LoanIsGood,MonthlyPayment,""), "")</f>
        <v>23662.836664675746</v>
      </c>
      <c r="F205" s="9">
        <f ca="1">IFERROR(IF(LoanIsNotPaid*LoanIsGood,Principal,""), "")</f>
        <v>10231.557511090192</v>
      </c>
      <c r="G205" s="9">
        <f ca="1">IFERROR(IF(LoanIsNotPaid*LoanIsGood,InterestAmt,""), "")</f>
        <v>13431.279153585552</v>
      </c>
      <c r="H205" s="9">
        <f ca="1">IFERROR(IF(LoanIsNotPaid*LoanIsGood,EndingBalance,""), "")</f>
        <v>3571442.8834450981</v>
      </c>
    </row>
    <row r="206" spans="2:8" x14ac:dyDescent="0.35">
      <c r="B206" s="11">
        <f ca="1">IFERROR(IF(LoanIsNotPaid*LoanIsGood,PaymentNumber,""), "")</f>
        <v>198</v>
      </c>
      <c r="C206" s="7">
        <f ca="1">IFERROR(IF(LoanIsNotPaid*LoanIsGood,PaymentDate,""), "")</f>
        <v>49389</v>
      </c>
      <c r="D206" s="9">
        <f ca="1">IFERROR(IF(LoanIsNotPaid*LoanIsGood,LoanValue,""), "")</f>
        <v>3571442.8834450981</v>
      </c>
      <c r="E206" s="9">
        <f ca="1">IFERROR(IF(LoanIsNotPaid*LoanIsGood,MonthlyPayment,""), "")</f>
        <v>23662.836664675746</v>
      </c>
      <c r="F206" s="9">
        <f ca="1">IFERROR(IF(LoanIsNotPaid*LoanIsGood,Principal,""), "")</f>
        <v>10269.925851756781</v>
      </c>
      <c r="G206" s="9">
        <f ca="1">IFERROR(IF(LoanIsNotPaid*LoanIsGood,InterestAmt,""), "")</f>
        <v>13392.910812918963</v>
      </c>
      <c r="H206" s="9">
        <f ca="1">IFERROR(IF(LoanIsNotPaid*LoanIsGood,EndingBalance,""), "")</f>
        <v>3561172.9575933423</v>
      </c>
    </row>
    <row r="207" spans="2:8" x14ac:dyDescent="0.35">
      <c r="B207" s="11">
        <f ca="1">IFERROR(IF(LoanIsNotPaid*LoanIsGood,PaymentNumber,""), "")</f>
        <v>199</v>
      </c>
      <c r="C207" s="7">
        <f ca="1">IFERROR(IF(LoanIsNotPaid*LoanIsGood,PaymentDate,""), "")</f>
        <v>49420</v>
      </c>
      <c r="D207" s="9">
        <f ca="1">IFERROR(IF(LoanIsNotPaid*LoanIsGood,LoanValue,""), "")</f>
        <v>3561172.9575933423</v>
      </c>
      <c r="E207" s="9">
        <f ca="1">IFERROR(IF(LoanIsNotPaid*LoanIsGood,MonthlyPayment,""), "")</f>
        <v>23662.836664675746</v>
      </c>
      <c r="F207" s="9">
        <f ca="1">IFERROR(IF(LoanIsNotPaid*LoanIsGood,Principal,""), "")</f>
        <v>10308.438073700871</v>
      </c>
      <c r="G207" s="9">
        <f ca="1">IFERROR(IF(LoanIsNotPaid*LoanIsGood,InterestAmt,""), "")</f>
        <v>13354.398590974874</v>
      </c>
      <c r="H207" s="9">
        <f ca="1">IFERROR(IF(LoanIsNotPaid*LoanIsGood,EndingBalance,""), "")</f>
        <v>3550864.5195196429</v>
      </c>
    </row>
    <row r="208" spans="2:8" x14ac:dyDescent="0.35">
      <c r="B208" s="11">
        <f ca="1">IFERROR(IF(LoanIsNotPaid*LoanIsGood,PaymentNumber,""), "")</f>
        <v>200</v>
      </c>
      <c r="C208" s="7">
        <f ca="1">IFERROR(IF(LoanIsNotPaid*LoanIsGood,PaymentDate,""), "")</f>
        <v>49450</v>
      </c>
      <c r="D208" s="9">
        <f ca="1">IFERROR(IF(LoanIsNotPaid*LoanIsGood,LoanValue,""), "")</f>
        <v>3550864.5195196429</v>
      </c>
      <c r="E208" s="9">
        <f ca="1">IFERROR(IF(LoanIsNotPaid*LoanIsGood,MonthlyPayment,""), "")</f>
        <v>23662.836664675746</v>
      </c>
      <c r="F208" s="9">
        <f ca="1">IFERROR(IF(LoanIsNotPaid*LoanIsGood,Principal,""), "")</f>
        <v>10347.094716477246</v>
      </c>
      <c r="G208" s="9">
        <f ca="1">IFERROR(IF(LoanIsNotPaid*LoanIsGood,InterestAmt,""), "")</f>
        <v>13315.741948198498</v>
      </c>
      <c r="H208" s="9">
        <f ca="1">IFERROR(IF(LoanIsNotPaid*LoanIsGood,EndingBalance,""), "")</f>
        <v>3540517.4248031657</v>
      </c>
    </row>
    <row r="209" spans="2:8" x14ac:dyDescent="0.35">
      <c r="B209" s="11">
        <f ca="1">IFERROR(IF(LoanIsNotPaid*LoanIsGood,PaymentNumber,""), "")</f>
        <v>201</v>
      </c>
      <c r="C209" s="7">
        <f ca="1">IFERROR(IF(LoanIsNotPaid*LoanIsGood,PaymentDate,""), "")</f>
        <v>49481</v>
      </c>
      <c r="D209" s="9">
        <f ca="1">IFERROR(IF(LoanIsNotPaid*LoanIsGood,LoanValue,""), "")</f>
        <v>3540517.4248031657</v>
      </c>
      <c r="E209" s="9">
        <f ca="1">IFERROR(IF(LoanIsNotPaid*LoanIsGood,MonthlyPayment,""), "")</f>
        <v>23662.836664675746</v>
      </c>
      <c r="F209" s="9">
        <f ca="1">IFERROR(IF(LoanIsNotPaid*LoanIsGood,Principal,""), "")</f>
        <v>10385.896321664037</v>
      </c>
      <c r="G209" s="9">
        <f ca="1">IFERROR(IF(LoanIsNotPaid*LoanIsGood,InterestAmt,""), "")</f>
        <v>13276.940343011709</v>
      </c>
      <c r="H209" s="9">
        <f ca="1">IFERROR(IF(LoanIsNotPaid*LoanIsGood,EndingBalance,""), "")</f>
        <v>3530131.528481503</v>
      </c>
    </row>
    <row r="210" spans="2:8" x14ac:dyDescent="0.35">
      <c r="B210" s="11">
        <f ca="1">IFERROR(IF(LoanIsNotPaid*LoanIsGood,PaymentNumber,""), "")</f>
        <v>202</v>
      </c>
      <c r="C210" s="7">
        <f ca="1">IFERROR(IF(LoanIsNotPaid*LoanIsGood,PaymentDate,""), "")</f>
        <v>49511</v>
      </c>
      <c r="D210" s="9">
        <f ca="1">IFERROR(IF(LoanIsNotPaid*LoanIsGood,LoanValue,""), "")</f>
        <v>3530131.528481503</v>
      </c>
      <c r="E210" s="9">
        <f ca="1">IFERROR(IF(LoanIsNotPaid*LoanIsGood,MonthlyPayment,""), "")</f>
        <v>23662.836664675746</v>
      </c>
      <c r="F210" s="9">
        <f ca="1">IFERROR(IF(LoanIsNotPaid*LoanIsGood,Principal,""), "")</f>
        <v>10424.843432870279</v>
      </c>
      <c r="G210" s="9">
        <f ca="1">IFERROR(IF(LoanIsNotPaid*LoanIsGood,InterestAmt,""), "")</f>
        <v>13237.993231805469</v>
      </c>
      <c r="H210" s="9">
        <f ca="1">IFERROR(IF(LoanIsNotPaid*LoanIsGood,EndingBalance,""), "")</f>
        <v>3519706.6850486314</v>
      </c>
    </row>
    <row r="211" spans="2:8" x14ac:dyDescent="0.35">
      <c r="B211" s="11">
        <f ca="1">IFERROR(IF(LoanIsNotPaid*LoanIsGood,PaymentNumber,""), "")</f>
        <v>203</v>
      </c>
      <c r="C211" s="7">
        <f ca="1">IFERROR(IF(LoanIsNotPaid*LoanIsGood,PaymentDate,""), "")</f>
        <v>49542</v>
      </c>
      <c r="D211" s="9">
        <f ca="1">IFERROR(IF(LoanIsNotPaid*LoanIsGood,LoanValue,""), "")</f>
        <v>3519706.6850486314</v>
      </c>
      <c r="E211" s="9">
        <f ca="1">IFERROR(IF(LoanIsNotPaid*LoanIsGood,MonthlyPayment,""), "")</f>
        <v>23662.836664675746</v>
      </c>
      <c r="F211" s="9">
        <f ca="1">IFERROR(IF(LoanIsNotPaid*LoanIsGood,Principal,""), "")</f>
        <v>10463.936595743542</v>
      </c>
      <c r="G211" s="9">
        <f ca="1">IFERROR(IF(LoanIsNotPaid*LoanIsGood,InterestAmt,""), "")</f>
        <v>13198.900068932204</v>
      </c>
      <c r="H211" s="9">
        <f ca="1">IFERROR(IF(LoanIsNotPaid*LoanIsGood,EndingBalance,""), "")</f>
        <v>3509242.7484528869</v>
      </c>
    </row>
    <row r="212" spans="2:8" x14ac:dyDescent="0.35">
      <c r="B212" s="11">
        <f ca="1">IFERROR(IF(LoanIsNotPaid*LoanIsGood,PaymentNumber,""), "")</f>
        <v>204</v>
      </c>
      <c r="C212" s="7">
        <f ca="1">IFERROR(IF(LoanIsNotPaid*LoanIsGood,PaymentDate,""), "")</f>
        <v>49573</v>
      </c>
      <c r="D212" s="9">
        <f ca="1">IFERROR(IF(LoanIsNotPaid*LoanIsGood,LoanValue,""), "")</f>
        <v>3509242.7484528869</v>
      </c>
      <c r="E212" s="9">
        <f ca="1">IFERROR(IF(LoanIsNotPaid*LoanIsGood,MonthlyPayment,""), "")</f>
        <v>23662.836664675746</v>
      </c>
      <c r="F212" s="9">
        <f ca="1">IFERROR(IF(LoanIsNotPaid*LoanIsGood,Principal,""), "")</f>
        <v>10503.17635797758</v>
      </c>
      <c r="G212" s="9">
        <f ca="1">IFERROR(IF(LoanIsNotPaid*LoanIsGood,InterestAmt,""), "")</f>
        <v>13159.660306698164</v>
      </c>
      <c r="H212" s="9">
        <f ca="1">IFERROR(IF(LoanIsNotPaid*LoanIsGood,EndingBalance,""), "")</f>
        <v>3498739.5720949108</v>
      </c>
    </row>
    <row r="213" spans="2:8" x14ac:dyDescent="0.35">
      <c r="B213" s="11">
        <f ca="1">IFERROR(IF(LoanIsNotPaid*LoanIsGood,PaymentNumber,""), "")</f>
        <v>205</v>
      </c>
      <c r="C213" s="7">
        <f ca="1">IFERROR(IF(LoanIsNotPaid*LoanIsGood,PaymentDate,""), "")</f>
        <v>49603</v>
      </c>
      <c r="D213" s="9">
        <f ca="1">IFERROR(IF(LoanIsNotPaid*LoanIsGood,LoanValue,""), "")</f>
        <v>3498739.5720949108</v>
      </c>
      <c r="E213" s="9">
        <f ca="1">IFERROR(IF(LoanIsNotPaid*LoanIsGood,MonthlyPayment,""), "")</f>
        <v>23662.836664675746</v>
      </c>
      <c r="F213" s="9">
        <f ca="1">IFERROR(IF(LoanIsNotPaid*LoanIsGood,Principal,""), "")</f>
        <v>10542.563269319995</v>
      </c>
      <c r="G213" s="9">
        <f ca="1">IFERROR(IF(LoanIsNotPaid*LoanIsGood,InterestAmt,""), "")</f>
        <v>13120.273395355747</v>
      </c>
      <c r="H213" s="9">
        <f ca="1">IFERROR(IF(LoanIsNotPaid*LoanIsGood,EndingBalance,""), "")</f>
        <v>3488197.008825589</v>
      </c>
    </row>
    <row r="214" spans="2:8" x14ac:dyDescent="0.35">
      <c r="B214" s="11">
        <f ca="1">IFERROR(IF(LoanIsNotPaid*LoanIsGood,PaymentNumber,""), "")</f>
        <v>206</v>
      </c>
      <c r="C214" s="7">
        <f ca="1">IFERROR(IF(LoanIsNotPaid*LoanIsGood,PaymentDate,""), "")</f>
        <v>49634</v>
      </c>
      <c r="D214" s="9">
        <f ca="1">IFERROR(IF(LoanIsNotPaid*LoanIsGood,LoanValue,""), "")</f>
        <v>3488197.008825589</v>
      </c>
      <c r="E214" s="9">
        <f ca="1">IFERROR(IF(LoanIsNotPaid*LoanIsGood,MonthlyPayment,""), "")</f>
        <v>23662.836664675746</v>
      </c>
      <c r="F214" s="9">
        <f ca="1">IFERROR(IF(LoanIsNotPaid*LoanIsGood,Principal,""), "")</f>
        <v>10582.097881579944</v>
      </c>
      <c r="G214" s="9">
        <f ca="1">IFERROR(IF(LoanIsNotPaid*LoanIsGood,InterestAmt,""), "")</f>
        <v>13080.7387830958</v>
      </c>
      <c r="H214" s="9">
        <f ca="1">IFERROR(IF(LoanIsNotPaid*LoanIsGood,EndingBalance,""), "")</f>
        <v>3477614.9109440111</v>
      </c>
    </row>
    <row r="215" spans="2:8" x14ac:dyDescent="0.35">
      <c r="B215" s="11">
        <f ca="1">IFERROR(IF(LoanIsNotPaid*LoanIsGood,PaymentNumber,""), "")</f>
        <v>207</v>
      </c>
      <c r="C215" s="7">
        <f ca="1">IFERROR(IF(LoanIsNotPaid*LoanIsGood,PaymentDate,""), "")</f>
        <v>49664</v>
      </c>
      <c r="D215" s="9">
        <f ca="1">IFERROR(IF(LoanIsNotPaid*LoanIsGood,LoanValue,""), "")</f>
        <v>3477614.9109440111</v>
      </c>
      <c r="E215" s="9">
        <f ca="1">IFERROR(IF(LoanIsNotPaid*LoanIsGood,MonthlyPayment,""), "")</f>
        <v>23662.836664675746</v>
      </c>
      <c r="F215" s="9">
        <f ca="1">IFERROR(IF(LoanIsNotPaid*LoanIsGood,Principal,""), "")</f>
        <v>10621.780748635871</v>
      </c>
      <c r="G215" s="9">
        <f ca="1">IFERROR(IF(LoanIsNotPaid*LoanIsGood,InterestAmt,""), "")</f>
        <v>13041.055916039873</v>
      </c>
      <c r="H215" s="9">
        <f ca="1">IFERROR(IF(LoanIsNotPaid*LoanIsGood,EndingBalance,""), "")</f>
        <v>3466993.1301953765</v>
      </c>
    </row>
    <row r="216" spans="2:8" x14ac:dyDescent="0.35">
      <c r="B216" s="11">
        <f ca="1">IFERROR(IF(LoanIsNotPaid*LoanIsGood,PaymentNumber,""), "")</f>
        <v>208</v>
      </c>
      <c r="C216" s="7">
        <f ca="1">IFERROR(IF(LoanIsNotPaid*LoanIsGood,PaymentDate,""), "")</f>
        <v>49695</v>
      </c>
      <c r="D216" s="9">
        <f ca="1">IFERROR(IF(LoanIsNotPaid*LoanIsGood,LoanValue,""), "")</f>
        <v>3466993.1301953765</v>
      </c>
      <c r="E216" s="9">
        <f ca="1">IFERROR(IF(LoanIsNotPaid*LoanIsGood,MonthlyPayment,""), "")</f>
        <v>23662.836664675746</v>
      </c>
      <c r="F216" s="9">
        <f ca="1">IFERROR(IF(LoanIsNotPaid*LoanIsGood,Principal,""), "")</f>
        <v>10661.612426443255</v>
      </c>
      <c r="G216" s="9">
        <f ca="1">IFERROR(IF(LoanIsNotPaid*LoanIsGood,InterestAmt,""), "")</f>
        <v>13001.224238232491</v>
      </c>
      <c r="H216" s="9">
        <f ca="1">IFERROR(IF(LoanIsNotPaid*LoanIsGood,EndingBalance,""), "")</f>
        <v>3456331.5177689334</v>
      </c>
    </row>
    <row r="217" spans="2:8" x14ac:dyDescent="0.35">
      <c r="B217" s="11">
        <f ca="1">IFERROR(IF(LoanIsNotPaid*LoanIsGood,PaymentNumber,""), "")</f>
        <v>209</v>
      </c>
      <c r="C217" s="7">
        <f ca="1">IFERROR(IF(LoanIsNotPaid*LoanIsGood,PaymentDate,""), "")</f>
        <v>49726</v>
      </c>
      <c r="D217" s="9">
        <f ca="1">IFERROR(IF(LoanIsNotPaid*LoanIsGood,LoanValue,""), "")</f>
        <v>3456331.5177689334</v>
      </c>
      <c r="E217" s="9">
        <f ca="1">IFERROR(IF(LoanIsNotPaid*LoanIsGood,MonthlyPayment,""), "")</f>
        <v>23662.836664675746</v>
      </c>
      <c r="F217" s="9">
        <f ca="1">IFERROR(IF(LoanIsNotPaid*LoanIsGood,Principal,""), "")</f>
        <v>10701.593473042418</v>
      </c>
      <c r="G217" s="9">
        <f ca="1">IFERROR(IF(LoanIsNotPaid*LoanIsGood,InterestAmt,""), "")</f>
        <v>12961.243191633328</v>
      </c>
      <c r="H217" s="9">
        <f ca="1">IFERROR(IF(LoanIsNotPaid*LoanIsGood,EndingBalance,""), "")</f>
        <v>3445629.924295892</v>
      </c>
    </row>
    <row r="218" spans="2:8" x14ac:dyDescent="0.35">
      <c r="B218" s="11">
        <f ca="1">IFERROR(IF(LoanIsNotPaid*LoanIsGood,PaymentNumber,""), "")</f>
        <v>210</v>
      </c>
      <c r="C218" s="7">
        <f ca="1">IFERROR(IF(LoanIsNotPaid*LoanIsGood,PaymentDate,""), "")</f>
        <v>49755</v>
      </c>
      <c r="D218" s="9">
        <f ca="1">IFERROR(IF(LoanIsNotPaid*LoanIsGood,LoanValue,""), "")</f>
        <v>3445629.924295892</v>
      </c>
      <c r="E218" s="9">
        <f ca="1">IFERROR(IF(LoanIsNotPaid*LoanIsGood,MonthlyPayment,""), "")</f>
        <v>23662.836664675746</v>
      </c>
      <c r="F218" s="9">
        <f ca="1">IFERROR(IF(LoanIsNotPaid*LoanIsGood,Principal,""), "")</f>
        <v>10741.724448566327</v>
      </c>
      <c r="G218" s="9">
        <f ca="1">IFERROR(IF(LoanIsNotPaid*LoanIsGood,InterestAmt,""), "")</f>
        <v>12921.112216109419</v>
      </c>
      <c r="H218" s="9">
        <f ca="1">IFERROR(IF(LoanIsNotPaid*LoanIsGood,EndingBalance,""), "")</f>
        <v>3434888.1998473257</v>
      </c>
    </row>
    <row r="219" spans="2:8" x14ac:dyDescent="0.35">
      <c r="B219" s="11">
        <f ca="1">IFERROR(IF(LoanIsNotPaid*LoanIsGood,PaymentNumber,""), "")</f>
        <v>211</v>
      </c>
      <c r="C219" s="7">
        <f ca="1">IFERROR(IF(LoanIsNotPaid*LoanIsGood,PaymentDate,""), "")</f>
        <v>49786</v>
      </c>
      <c r="D219" s="9">
        <f ca="1">IFERROR(IF(LoanIsNotPaid*LoanIsGood,LoanValue,""), "")</f>
        <v>3434888.1998473257</v>
      </c>
      <c r="E219" s="9">
        <f ca="1">IFERROR(IF(LoanIsNotPaid*LoanIsGood,MonthlyPayment,""), "")</f>
        <v>23662.836664675746</v>
      </c>
      <c r="F219" s="9">
        <f ca="1">IFERROR(IF(LoanIsNotPaid*LoanIsGood,Principal,""), "")</f>
        <v>10782.00591524845</v>
      </c>
      <c r="G219" s="9">
        <f ca="1">IFERROR(IF(LoanIsNotPaid*LoanIsGood,InterestAmt,""), "")</f>
        <v>12880.830749427292</v>
      </c>
      <c r="H219" s="9">
        <f ca="1">IFERROR(IF(LoanIsNotPaid*LoanIsGood,EndingBalance,""), "")</f>
        <v>3424106.1939320778</v>
      </c>
    </row>
    <row r="220" spans="2:8" x14ac:dyDescent="0.35">
      <c r="B220" s="11">
        <f ca="1">IFERROR(IF(LoanIsNotPaid*LoanIsGood,PaymentNumber,""), "")</f>
        <v>212</v>
      </c>
      <c r="C220" s="7">
        <f ca="1">IFERROR(IF(LoanIsNotPaid*LoanIsGood,PaymentDate,""), "")</f>
        <v>49816</v>
      </c>
      <c r="D220" s="9">
        <f ca="1">IFERROR(IF(LoanIsNotPaid*LoanIsGood,LoanValue,""), "")</f>
        <v>3424106.1939320778</v>
      </c>
      <c r="E220" s="9">
        <f ca="1">IFERROR(IF(LoanIsNotPaid*LoanIsGood,MonthlyPayment,""), "")</f>
        <v>23662.836664675746</v>
      </c>
      <c r="F220" s="9">
        <f ca="1">IFERROR(IF(LoanIsNotPaid*LoanIsGood,Principal,""), "")</f>
        <v>10822.43843743063</v>
      </c>
      <c r="G220" s="9">
        <f ca="1">IFERROR(IF(LoanIsNotPaid*LoanIsGood,InterestAmt,""), "")</f>
        <v>12840.398227245116</v>
      </c>
      <c r="H220" s="9">
        <f ca="1">IFERROR(IF(LoanIsNotPaid*LoanIsGood,EndingBalance,""), "")</f>
        <v>3413283.7554946477</v>
      </c>
    </row>
    <row r="221" spans="2:8" x14ac:dyDescent="0.35">
      <c r="B221" s="11">
        <f ca="1">IFERROR(IF(LoanIsNotPaid*LoanIsGood,PaymentNumber,""), "")</f>
        <v>213</v>
      </c>
      <c r="C221" s="7">
        <f ca="1">IFERROR(IF(LoanIsNotPaid*LoanIsGood,PaymentDate,""), "")</f>
        <v>49847</v>
      </c>
      <c r="D221" s="9">
        <f ca="1">IFERROR(IF(LoanIsNotPaid*LoanIsGood,LoanValue,""), "")</f>
        <v>3413283.7554946477</v>
      </c>
      <c r="E221" s="9">
        <f ca="1">IFERROR(IF(LoanIsNotPaid*LoanIsGood,MonthlyPayment,""), "")</f>
        <v>23662.836664675746</v>
      </c>
      <c r="F221" s="9">
        <f ca="1">IFERROR(IF(LoanIsNotPaid*LoanIsGood,Principal,""), "")</f>
        <v>10863.022581570996</v>
      </c>
      <c r="G221" s="9">
        <f ca="1">IFERROR(IF(LoanIsNotPaid*LoanIsGood,InterestAmt,""), "")</f>
        <v>12799.814083104748</v>
      </c>
      <c r="H221" s="9">
        <f ca="1">IFERROR(IF(LoanIsNotPaid*LoanIsGood,EndingBalance,""), "")</f>
        <v>3402420.7329130769</v>
      </c>
    </row>
    <row r="222" spans="2:8" x14ac:dyDescent="0.35">
      <c r="B222" s="11">
        <f ca="1">IFERROR(IF(LoanIsNotPaid*LoanIsGood,PaymentNumber,""), "")</f>
        <v>214</v>
      </c>
      <c r="C222" s="7">
        <f ca="1">IFERROR(IF(LoanIsNotPaid*LoanIsGood,PaymentDate,""), "")</f>
        <v>49877</v>
      </c>
      <c r="D222" s="9">
        <f ca="1">IFERROR(IF(LoanIsNotPaid*LoanIsGood,LoanValue,""), "")</f>
        <v>3402420.7329130769</v>
      </c>
      <c r="E222" s="9">
        <f ca="1">IFERROR(IF(LoanIsNotPaid*LoanIsGood,MonthlyPayment,""), "")</f>
        <v>23662.836664675746</v>
      </c>
      <c r="F222" s="9">
        <f ca="1">IFERROR(IF(LoanIsNotPaid*LoanIsGood,Principal,""), "")</f>
        <v>10903.758916251887</v>
      </c>
      <c r="G222" s="9">
        <f ca="1">IFERROR(IF(LoanIsNotPaid*LoanIsGood,InterestAmt,""), "")</f>
        <v>12759.077748423859</v>
      </c>
      <c r="H222" s="9">
        <f ca="1">IFERROR(IF(LoanIsNotPaid*LoanIsGood,EndingBalance,""), "")</f>
        <v>3391516.9739968246</v>
      </c>
    </row>
    <row r="223" spans="2:8" x14ac:dyDescent="0.35">
      <c r="B223" s="11">
        <f ca="1">IFERROR(IF(LoanIsNotPaid*LoanIsGood,PaymentNumber,""), "")</f>
        <v>215</v>
      </c>
      <c r="C223" s="7">
        <f ca="1">IFERROR(IF(LoanIsNotPaid*LoanIsGood,PaymentDate,""), "")</f>
        <v>49908</v>
      </c>
      <c r="D223" s="9">
        <f ca="1">IFERROR(IF(LoanIsNotPaid*LoanIsGood,LoanValue,""), "")</f>
        <v>3391516.9739968246</v>
      </c>
      <c r="E223" s="9">
        <f ca="1">IFERROR(IF(LoanIsNotPaid*LoanIsGood,MonthlyPayment,""), "")</f>
        <v>23662.836664675746</v>
      </c>
      <c r="F223" s="9">
        <f ca="1">IFERROR(IF(LoanIsNotPaid*LoanIsGood,Principal,""), "")</f>
        <v>10944.648012187832</v>
      </c>
      <c r="G223" s="9">
        <f ca="1">IFERROR(IF(LoanIsNotPaid*LoanIsGood,InterestAmt,""), "")</f>
        <v>12718.188652487914</v>
      </c>
      <c r="H223" s="9">
        <f ca="1">IFERROR(IF(LoanIsNotPaid*LoanIsGood,EndingBalance,""), "")</f>
        <v>3380572.3259846382</v>
      </c>
    </row>
    <row r="224" spans="2:8" x14ac:dyDescent="0.35">
      <c r="B224" s="11">
        <f ca="1">IFERROR(IF(LoanIsNotPaid*LoanIsGood,PaymentNumber,""), "")</f>
        <v>216</v>
      </c>
      <c r="C224" s="7">
        <f ca="1">IFERROR(IF(LoanIsNotPaid*LoanIsGood,PaymentDate,""), "")</f>
        <v>49939</v>
      </c>
      <c r="D224" s="9">
        <f ca="1">IFERROR(IF(LoanIsNotPaid*LoanIsGood,LoanValue,""), "")</f>
        <v>3380572.3259846382</v>
      </c>
      <c r="E224" s="9">
        <f ca="1">IFERROR(IF(LoanIsNotPaid*LoanIsGood,MonthlyPayment,""), "")</f>
        <v>23662.836664675746</v>
      </c>
      <c r="F224" s="9">
        <f ca="1">IFERROR(IF(LoanIsNotPaid*LoanIsGood,Principal,""), "")</f>
        <v>10985.690442233536</v>
      </c>
      <c r="G224" s="9">
        <f ca="1">IFERROR(IF(LoanIsNotPaid*LoanIsGood,InterestAmt,""), "")</f>
        <v>12677.146222442208</v>
      </c>
      <c r="H224" s="9">
        <f ca="1">IFERROR(IF(LoanIsNotPaid*LoanIsGood,EndingBalance,""), "")</f>
        <v>3369586.6355424048</v>
      </c>
    </row>
    <row r="225" spans="2:8" x14ac:dyDescent="0.35">
      <c r="B225" s="11">
        <f ca="1">IFERROR(IF(LoanIsNotPaid*LoanIsGood,PaymentNumber,""), "")</f>
        <v>217</v>
      </c>
      <c r="C225" s="7">
        <f ca="1">IFERROR(IF(LoanIsNotPaid*LoanIsGood,PaymentDate,""), "")</f>
        <v>49969</v>
      </c>
      <c r="D225" s="9">
        <f ca="1">IFERROR(IF(LoanIsNotPaid*LoanIsGood,LoanValue,""), "")</f>
        <v>3369586.6355424048</v>
      </c>
      <c r="E225" s="9">
        <f ca="1">IFERROR(IF(LoanIsNotPaid*LoanIsGood,MonthlyPayment,""), "")</f>
        <v>23662.836664675746</v>
      </c>
      <c r="F225" s="9">
        <f ca="1">IFERROR(IF(LoanIsNotPaid*LoanIsGood,Principal,""), "")</f>
        <v>11026.88678139191</v>
      </c>
      <c r="G225" s="9">
        <f ca="1">IFERROR(IF(LoanIsNotPaid*LoanIsGood,InterestAmt,""), "")</f>
        <v>12635.949883283829</v>
      </c>
      <c r="H225" s="9">
        <f ca="1">IFERROR(IF(LoanIsNotPaid*LoanIsGood,EndingBalance,""), "")</f>
        <v>3358559.7487610122</v>
      </c>
    </row>
    <row r="226" spans="2:8" x14ac:dyDescent="0.35">
      <c r="B226" s="11">
        <f ca="1">IFERROR(IF(LoanIsNotPaid*LoanIsGood,PaymentNumber,""), "")</f>
        <v>218</v>
      </c>
      <c r="C226" s="7">
        <f ca="1">IFERROR(IF(LoanIsNotPaid*LoanIsGood,PaymentDate,""), "")</f>
        <v>50000</v>
      </c>
      <c r="D226" s="9">
        <f ca="1">IFERROR(IF(LoanIsNotPaid*LoanIsGood,LoanValue,""), "")</f>
        <v>3358559.7487610122</v>
      </c>
      <c r="E226" s="9">
        <f ca="1">IFERROR(IF(LoanIsNotPaid*LoanIsGood,MonthlyPayment,""), "")</f>
        <v>23662.836664675746</v>
      </c>
      <c r="F226" s="9">
        <f ca="1">IFERROR(IF(LoanIsNotPaid*LoanIsGood,Principal,""), "")</f>
        <v>11068.237606822133</v>
      </c>
      <c r="G226" s="9">
        <f ca="1">IFERROR(IF(LoanIsNotPaid*LoanIsGood,InterestAmt,""), "")</f>
        <v>12594.599057853615</v>
      </c>
      <c r="H226" s="9">
        <f ca="1">IFERROR(IF(LoanIsNotPaid*LoanIsGood,EndingBalance,""), "")</f>
        <v>3347491.5111541916</v>
      </c>
    </row>
    <row r="227" spans="2:8" x14ac:dyDescent="0.35">
      <c r="B227" s="11">
        <f ca="1">IFERROR(IF(LoanIsNotPaid*LoanIsGood,PaymentNumber,""), "")</f>
        <v>219</v>
      </c>
      <c r="C227" s="7">
        <f ca="1">IFERROR(IF(LoanIsNotPaid*LoanIsGood,PaymentDate,""), "")</f>
        <v>50030</v>
      </c>
      <c r="D227" s="9">
        <f ca="1">IFERROR(IF(LoanIsNotPaid*LoanIsGood,LoanValue,""), "")</f>
        <v>3347491.5111541916</v>
      </c>
      <c r="E227" s="9">
        <f ca="1">IFERROR(IF(LoanIsNotPaid*LoanIsGood,MonthlyPayment,""), "")</f>
        <v>23662.836664675746</v>
      </c>
      <c r="F227" s="9">
        <f ca="1">IFERROR(IF(LoanIsNotPaid*LoanIsGood,Principal,""), "")</f>
        <v>11109.743497847714</v>
      </c>
      <c r="G227" s="9">
        <f ca="1">IFERROR(IF(LoanIsNotPaid*LoanIsGood,InterestAmt,""), "")</f>
        <v>12553.093166828032</v>
      </c>
      <c r="H227" s="9">
        <f ca="1">IFERROR(IF(LoanIsNotPaid*LoanIsGood,EndingBalance,""), "")</f>
        <v>3336381.767656344</v>
      </c>
    </row>
    <row r="228" spans="2:8" x14ac:dyDescent="0.35">
      <c r="B228" s="11">
        <f ca="1">IFERROR(IF(LoanIsNotPaid*LoanIsGood,PaymentNumber,""), "")</f>
        <v>220</v>
      </c>
      <c r="C228" s="7">
        <f ca="1">IFERROR(IF(LoanIsNotPaid*LoanIsGood,PaymentDate,""), "")</f>
        <v>50061</v>
      </c>
      <c r="D228" s="9">
        <f ca="1">IFERROR(IF(LoanIsNotPaid*LoanIsGood,LoanValue,""), "")</f>
        <v>3336381.767656344</v>
      </c>
      <c r="E228" s="9">
        <f ca="1">IFERROR(IF(LoanIsNotPaid*LoanIsGood,MonthlyPayment,""), "")</f>
        <v>23662.836664675746</v>
      </c>
      <c r="F228" s="9">
        <f ca="1">IFERROR(IF(LoanIsNotPaid*LoanIsGood,Principal,""), "")</f>
        <v>11151.405035964644</v>
      </c>
      <c r="G228" s="9">
        <f ca="1">IFERROR(IF(LoanIsNotPaid*LoanIsGood,InterestAmt,""), "")</f>
        <v>12511.431628711105</v>
      </c>
      <c r="H228" s="9">
        <f ca="1">IFERROR(IF(LoanIsNotPaid*LoanIsGood,EndingBalance,""), "")</f>
        <v>3325230.3626203798</v>
      </c>
    </row>
    <row r="229" spans="2:8" x14ac:dyDescent="0.35">
      <c r="B229" s="11">
        <f ca="1">IFERROR(IF(LoanIsNotPaid*LoanIsGood,PaymentNumber,""), "")</f>
        <v>221</v>
      </c>
      <c r="C229" s="7">
        <f ca="1">IFERROR(IF(LoanIsNotPaid*LoanIsGood,PaymentDate,""), "")</f>
        <v>50092</v>
      </c>
      <c r="D229" s="9">
        <f ca="1">IFERROR(IF(LoanIsNotPaid*LoanIsGood,LoanValue,""), "")</f>
        <v>3325230.3626203798</v>
      </c>
      <c r="E229" s="9">
        <f ca="1">IFERROR(IF(LoanIsNotPaid*LoanIsGood,MonthlyPayment,""), "")</f>
        <v>23662.836664675746</v>
      </c>
      <c r="F229" s="9">
        <f ca="1">IFERROR(IF(LoanIsNotPaid*LoanIsGood,Principal,""), "")</f>
        <v>11193.222804849511</v>
      </c>
      <c r="G229" s="9">
        <f ca="1">IFERROR(IF(LoanIsNotPaid*LoanIsGood,InterestAmt,""), "")</f>
        <v>12469.613859826233</v>
      </c>
      <c r="H229" s="9">
        <f ca="1">IFERROR(IF(LoanIsNotPaid*LoanIsGood,EndingBalance,""), "")</f>
        <v>3314037.1398155289</v>
      </c>
    </row>
    <row r="230" spans="2:8" x14ac:dyDescent="0.35">
      <c r="B230" s="11">
        <f ca="1">IFERROR(IF(LoanIsNotPaid*LoanIsGood,PaymentNumber,""), "")</f>
        <v>222</v>
      </c>
      <c r="C230" s="7">
        <f ca="1">IFERROR(IF(LoanIsNotPaid*LoanIsGood,PaymentDate,""), "")</f>
        <v>50120</v>
      </c>
      <c r="D230" s="9">
        <f ca="1">IFERROR(IF(LoanIsNotPaid*LoanIsGood,LoanValue,""), "")</f>
        <v>3314037.1398155289</v>
      </c>
      <c r="E230" s="9">
        <f ca="1">IFERROR(IF(LoanIsNotPaid*LoanIsGood,MonthlyPayment,""), "")</f>
        <v>23662.836664675746</v>
      </c>
      <c r="F230" s="9">
        <f ca="1">IFERROR(IF(LoanIsNotPaid*LoanIsGood,Principal,""), "")</f>
        <v>11235.197390367697</v>
      </c>
      <c r="G230" s="9">
        <f ca="1">IFERROR(IF(LoanIsNotPaid*LoanIsGood,InterestAmt,""), "")</f>
        <v>12427.639274308049</v>
      </c>
      <c r="H230" s="9">
        <f ca="1">IFERROR(IF(LoanIsNotPaid*LoanIsGood,EndingBalance,""), "")</f>
        <v>3302801.9424251635</v>
      </c>
    </row>
    <row r="231" spans="2:8" x14ac:dyDescent="0.35">
      <c r="B231" s="11">
        <f ca="1">IFERROR(IF(LoanIsNotPaid*LoanIsGood,PaymentNumber,""), "")</f>
        <v>223</v>
      </c>
      <c r="C231" s="7">
        <f ca="1">IFERROR(IF(LoanIsNotPaid*LoanIsGood,PaymentDate,""), "")</f>
        <v>50151</v>
      </c>
      <c r="D231" s="9">
        <f ca="1">IFERROR(IF(LoanIsNotPaid*LoanIsGood,LoanValue,""), "")</f>
        <v>3302801.9424251635</v>
      </c>
      <c r="E231" s="9">
        <f ca="1">IFERROR(IF(LoanIsNotPaid*LoanIsGood,MonthlyPayment,""), "")</f>
        <v>23662.836664675746</v>
      </c>
      <c r="F231" s="9">
        <f ca="1">IFERROR(IF(LoanIsNotPaid*LoanIsGood,Principal,""), "")</f>
        <v>11277.329380581576</v>
      </c>
      <c r="G231" s="9">
        <f ca="1">IFERROR(IF(LoanIsNotPaid*LoanIsGood,InterestAmt,""), "")</f>
        <v>12385.507284094168</v>
      </c>
      <c r="H231" s="9">
        <f ca="1">IFERROR(IF(LoanIsNotPaid*LoanIsGood,EndingBalance,""), "")</f>
        <v>3291524.6130445832</v>
      </c>
    </row>
    <row r="232" spans="2:8" x14ac:dyDescent="0.35">
      <c r="B232" s="11">
        <f ca="1">IFERROR(IF(LoanIsNotPaid*LoanIsGood,PaymentNumber,""), "")</f>
        <v>224</v>
      </c>
      <c r="C232" s="7">
        <f ca="1">IFERROR(IF(LoanIsNotPaid*LoanIsGood,PaymentDate,""), "")</f>
        <v>50181</v>
      </c>
      <c r="D232" s="9">
        <f ca="1">IFERROR(IF(LoanIsNotPaid*LoanIsGood,LoanValue,""), "")</f>
        <v>3291524.6130445832</v>
      </c>
      <c r="E232" s="9">
        <f ca="1">IFERROR(IF(LoanIsNotPaid*LoanIsGood,MonthlyPayment,""), "")</f>
        <v>23662.836664675746</v>
      </c>
      <c r="F232" s="9">
        <f ca="1">IFERROR(IF(LoanIsNotPaid*LoanIsGood,Principal,""), "")</f>
        <v>11319.619365758756</v>
      </c>
      <c r="G232" s="9">
        <f ca="1">IFERROR(IF(LoanIsNotPaid*LoanIsGood,InterestAmt,""), "")</f>
        <v>12343.217298916989</v>
      </c>
      <c r="H232" s="9">
        <f ca="1">IFERROR(IF(LoanIsNotPaid*LoanIsGood,EndingBalance,""), "")</f>
        <v>3280204.993678825</v>
      </c>
    </row>
    <row r="233" spans="2:8" x14ac:dyDescent="0.35">
      <c r="B233" s="11">
        <f ca="1">IFERROR(IF(LoanIsNotPaid*LoanIsGood,PaymentNumber,""), "")</f>
        <v>225</v>
      </c>
      <c r="C233" s="7">
        <f ca="1">IFERROR(IF(LoanIsNotPaid*LoanIsGood,PaymentDate,""), "")</f>
        <v>50212</v>
      </c>
      <c r="D233" s="9">
        <f ca="1">IFERROR(IF(LoanIsNotPaid*LoanIsGood,LoanValue,""), "")</f>
        <v>3280204.993678825</v>
      </c>
      <c r="E233" s="9">
        <f ca="1">IFERROR(IF(LoanIsNotPaid*LoanIsGood,MonthlyPayment,""), "")</f>
        <v>23662.836664675746</v>
      </c>
      <c r="F233" s="9">
        <f ca="1">IFERROR(IF(LoanIsNotPaid*LoanIsGood,Principal,""), "")</f>
        <v>11362.067938380353</v>
      </c>
      <c r="G233" s="9">
        <f ca="1">IFERROR(IF(LoanIsNotPaid*LoanIsGood,InterestAmt,""), "")</f>
        <v>12300.768726295395</v>
      </c>
      <c r="H233" s="9">
        <f ca="1">IFERROR(IF(LoanIsNotPaid*LoanIsGood,EndingBalance,""), "")</f>
        <v>3268842.9257404432</v>
      </c>
    </row>
    <row r="234" spans="2:8" x14ac:dyDescent="0.35">
      <c r="B234" s="11">
        <f ca="1">IFERROR(IF(LoanIsNotPaid*LoanIsGood,PaymentNumber,""), "")</f>
        <v>226</v>
      </c>
      <c r="C234" s="7">
        <f ca="1">IFERROR(IF(LoanIsNotPaid*LoanIsGood,PaymentDate,""), "")</f>
        <v>50242</v>
      </c>
      <c r="D234" s="9">
        <f ca="1">IFERROR(IF(LoanIsNotPaid*LoanIsGood,LoanValue,""), "")</f>
        <v>3268842.9257404432</v>
      </c>
      <c r="E234" s="9">
        <f ca="1">IFERROR(IF(LoanIsNotPaid*LoanIsGood,MonthlyPayment,""), "")</f>
        <v>23662.836664675746</v>
      </c>
      <c r="F234" s="9">
        <f ca="1">IFERROR(IF(LoanIsNotPaid*LoanIsGood,Principal,""), "")</f>
        <v>11404.675693149276</v>
      </c>
      <c r="G234" s="9">
        <f ca="1">IFERROR(IF(LoanIsNotPaid*LoanIsGood,InterestAmt,""), "")</f>
        <v>12258.160971526468</v>
      </c>
      <c r="H234" s="9">
        <f ca="1">IFERROR(IF(LoanIsNotPaid*LoanIsGood,EndingBalance,""), "")</f>
        <v>3257438.2500472963</v>
      </c>
    </row>
    <row r="235" spans="2:8" x14ac:dyDescent="0.35">
      <c r="B235" s="11">
        <f ca="1">IFERROR(IF(LoanIsNotPaid*LoanIsGood,PaymentNumber,""), "")</f>
        <v>227</v>
      </c>
      <c r="C235" s="7">
        <f ca="1">IFERROR(IF(LoanIsNotPaid*LoanIsGood,PaymentDate,""), "")</f>
        <v>50273</v>
      </c>
      <c r="D235" s="9">
        <f ca="1">IFERROR(IF(LoanIsNotPaid*LoanIsGood,LoanValue,""), "")</f>
        <v>3257438.2500472963</v>
      </c>
      <c r="E235" s="9">
        <f ca="1">IFERROR(IF(LoanIsNotPaid*LoanIsGood,MonthlyPayment,""), "")</f>
        <v>23662.836664675746</v>
      </c>
      <c r="F235" s="9">
        <f ca="1">IFERROR(IF(LoanIsNotPaid*LoanIsGood,Principal,""), "")</f>
        <v>11447.443226998588</v>
      </c>
      <c r="G235" s="9">
        <f ca="1">IFERROR(IF(LoanIsNotPaid*LoanIsGood,InterestAmt,""), "")</f>
        <v>12215.393437677154</v>
      </c>
      <c r="H235" s="9">
        <f ca="1">IFERROR(IF(LoanIsNotPaid*LoanIsGood,EndingBalance,""), "")</f>
        <v>3245990.8068202976</v>
      </c>
    </row>
    <row r="236" spans="2:8" x14ac:dyDescent="0.35">
      <c r="B236" s="11">
        <f ca="1">IFERROR(IF(LoanIsNotPaid*LoanIsGood,PaymentNumber,""), "")</f>
        <v>228</v>
      </c>
      <c r="C236" s="7">
        <f ca="1">IFERROR(IF(LoanIsNotPaid*LoanIsGood,PaymentDate,""), "")</f>
        <v>50304</v>
      </c>
      <c r="D236" s="9">
        <f ca="1">IFERROR(IF(LoanIsNotPaid*LoanIsGood,LoanValue,""), "")</f>
        <v>3245990.8068202976</v>
      </c>
      <c r="E236" s="9">
        <f ca="1">IFERROR(IF(LoanIsNotPaid*LoanIsGood,MonthlyPayment,""), "")</f>
        <v>23662.836664675746</v>
      </c>
      <c r="F236" s="9">
        <f ca="1">IFERROR(IF(LoanIsNotPaid*LoanIsGood,Principal,""), "")</f>
        <v>11490.371139099832</v>
      </c>
      <c r="G236" s="9">
        <f ca="1">IFERROR(IF(LoanIsNotPaid*LoanIsGood,InterestAmt,""), "")</f>
        <v>12172.465525575913</v>
      </c>
      <c r="H236" s="9">
        <f ca="1">IFERROR(IF(LoanIsNotPaid*LoanIsGood,EndingBalance,""), "")</f>
        <v>3234500.4356811978</v>
      </c>
    </row>
    <row r="237" spans="2:8" x14ac:dyDescent="0.35">
      <c r="B237" s="11">
        <f ca="1">IFERROR(IF(LoanIsNotPaid*LoanIsGood,PaymentNumber,""), "")</f>
        <v>229</v>
      </c>
      <c r="C237" s="7">
        <f ca="1">IFERROR(IF(LoanIsNotPaid*LoanIsGood,PaymentDate,""), "")</f>
        <v>50334</v>
      </c>
      <c r="D237" s="9">
        <f ca="1">IFERROR(IF(LoanIsNotPaid*LoanIsGood,LoanValue,""), "")</f>
        <v>3234500.4356811978</v>
      </c>
      <c r="E237" s="9">
        <f ca="1">IFERROR(IF(LoanIsNotPaid*LoanIsGood,MonthlyPayment,""), "")</f>
        <v>23662.836664675746</v>
      </c>
      <c r="F237" s="9">
        <f ca="1">IFERROR(IF(LoanIsNotPaid*LoanIsGood,Principal,""), "")</f>
        <v>11533.460030871458</v>
      </c>
      <c r="G237" s="9">
        <f ca="1">IFERROR(IF(LoanIsNotPaid*LoanIsGood,InterestAmt,""), "")</f>
        <v>12129.376633804288</v>
      </c>
      <c r="H237" s="9">
        <f ca="1">IFERROR(IF(LoanIsNotPaid*LoanIsGood,EndingBalance,""), "")</f>
        <v>3222966.9756503273</v>
      </c>
    </row>
    <row r="238" spans="2:8" x14ac:dyDescent="0.35">
      <c r="B238" s="11">
        <f ca="1">IFERROR(IF(LoanIsNotPaid*LoanIsGood,PaymentNumber,""), "")</f>
        <v>230</v>
      </c>
      <c r="C238" s="7">
        <f ca="1">IFERROR(IF(LoanIsNotPaid*LoanIsGood,PaymentDate,""), "")</f>
        <v>50365</v>
      </c>
      <c r="D238" s="9">
        <f ca="1">IFERROR(IF(LoanIsNotPaid*LoanIsGood,LoanValue,""), "")</f>
        <v>3222966.9756503273</v>
      </c>
      <c r="E238" s="9">
        <f ca="1">IFERROR(IF(LoanIsNotPaid*LoanIsGood,MonthlyPayment,""), "")</f>
        <v>23662.836664675746</v>
      </c>
      <c r="F238" s="9">
        <f ca="1">IFERROR(IF(LoanIsNotPaid*LoanIsGood,Principal,""), "")</f>
        <v>11576.710505987225</v>
      </c>
      <c r="G238" s="9">
        <f ca="1">IFERROR(IF(LoanIsNotPaid*LoanIsGood,InterestAmt,""), "")</f>
        <v>12086.126158688519</v>
      </c>
      <c r="H238" s="9">
        <f ca="1">IFERROR(IF(LoanIsNotPaid*LoanIsGood,EndingBalance,""), "")</f>
        <v>3211390.2651443388</v>
      </c>
    </row>
    <row r="239" spans="2:8" x14ac:dyDescent="0.35">
      <c r="B239" s="11">
        <f ca="1">IFERROR(IF(LoanIsNotPaid*LoanIsGood,PaymentNumber,""), "")</f>
        <v>231</v>
      </c>
      <c r="C239" s="7">
        <f ca="1">IFERROR(IF(LoanIsNotPaid*LoanIsGood,PaymentDate,""), "")</f>
        <v>50395</v>
      </c>
      <c r="D239" s="9">
        <f ca="1">IFERROR(IF(LoanIsNotPaid*LoanIsGood,LoanValue,""), "")</f>
        <v>3211390.2651443388</v>
      </c>
      <c r="E239" s="9">
        <f ca="1">IFERROR(IF(LoanIsNotPaid*LoanIsGood,MonthlyPayment,""), "")</f>
        <v>23662.836664675746</v>
      </c>
      <c r="F239" s="9">
        <f ca="1">IFERROR(IF(LoanIsNotPaid*LoanIsGood,Principal,""), "")</f>
        <v>11620.123170384677</v>
      </c>
      <c r="G239" s="9">
        <f ca="1">IFERROR(IF(LoanIsNotPaid*LoanIsGood,InterestAmt,""), "")</f>
        <v>12042.713494291067</v>
      </c>
      <c r="H239" s="9">
        <f ca="1">IFERROR(IF(LoanIsNotPaid*LoanIsGood,EndingBalance,""), "")</f>
        <v>3199770.1419739556</v>
      </c>
    </row>
    <row r="240" spans="2:8" x14ac:dyDescent="0.35">
      <c r="B240" s="11">
        <f ca="1">IFERROR(IF(LoanIsNotPaid*LoanIsGood,PaymentNumber,""), "")</f>
        <v>232</v>
      </c>
      <c r="C240" s="7">
        <f ca="1">IFERROR(IF(LoanIsNotPaid*LoanIsGood,PaymentDate,""), "")</f>
        <v>50426</v>
      </c>
      <c r="D240" s="9">
        <f ca="1">IFERROR(IF(LoanIsNotPaid*LoanIsGood,LoanValue,""), "")</f>
        <v>3199770.1419739556</v>
      </c>
      <c r="E240" s="9">
        <f ca="1">IFERROR(IF(LoanIsNotPaid*LoanIsGood,MonthlyPayment,""), "")</f>
        <v>23662.836664675746</v>
      </c>
      <c r="F240" s="9">
        <f ca="1">IFERROR(IF(LoanIsNotPaid*LoanIsGood,Principal,""), "")</f>
        <v>11663.698632273619</v>
      </c>
      <c r="G240" s="9">
        <f ca="1">IFERROR(IF(LoanIsNotPaid*LoanIsGood,InterestAmt,""), "")</f>
        <v>11999.138032402125</v>
      </c>
      <c r="H240" s="9">
        <f ca="1">IFERROR(IF(LoanIsNotPaid*LoanIsGood,EndingBalance,""), "")</f>
        <v>3188106.4433416817</v>
      </c>
    </row>
    <row r="241" spans="2:8" x14ac:dyDescent="0.35">
      <c r="B241" s="11">
        <f ca="1">IFERROR(IF(LoanIsNotPaid*LoanIsGood,PaymentNumber,""), "")</f>
        <v>233</v>
      </c>
      <c r="C241" s="7">
        <f ca="1">IFERROR(IF(LoanIsNotPaid*LoanIsGood,PaymentDate,""), "")</f>
        <v>50457</v>
      </c>
      <c r="D241" s="9">
        <f ca="1">IFERROR(IF(LoanIsNotPaid*LoanIsGood,LoanValue,""), "")</f>
        <v>3188106.4433416817</v>
      </c>
      <c r="E241" s="9">
        <f ca="1">IFERROR(IF(LoanIsNotPaid*LoanIsGood,MonthlyPayment,""), "")</f>
        <v>23662.836664675746</v>
      </c>
      <c r="F241" s="9">
        <f ca="1">IFERROR(IF(LoanIsNotPaid*LoanIsGood,Principal,""), "")</f>
        <v>11707.437502144645</v>
      </c>
      <c r="G241" s="9">
        <f ca="1">IFERROR(IF(LoanIsNotPaid*LoanIsGood,InterestAmt,""), "")</f>
        <v>11955.399162531099</v>
      </c>
      <c r="H241" s="9">
        <f ca="1">IFERROR(IF(LoanIsNotPaid*LoanIsGood,EndingBalance,""), "")</f>
        <v>3176399.0058395397</v>
      </c>
    </row>
    <row r="242" spans="2:8" x14ac:dyDescent="0.35">
      <c r="B242" s="11">
        <f ca="1">IFERROR(IF(LoanIsNotPaid*LoanIsGood,PaymentNumber,""), "")</f>
        <v>234</v>
      </c>
      <c r="C242" s="7">
        <f ca="1">IFERROR(IF(LoanIsNotPaid*LoanIsGood,PaymentDate,""), "")</f>
        <v>50485</v>
      </c>
      <c r="D242" s="9">
        <f ca="1">IFERROR(IF(LoanIsNotPaid*LoanIsGood,LoanValue,""), "")</f>
        <v>3176399.0058395397</v>
      </c>
      <c r="E242" s="9">
        <f ca="1">IFERROR(IF(LoanIsNotPaid*LoanIsGood,MonthlyPayment,""), "")</f>
        <v>23662.836664675746</v>
      </c>
      <c r="F242" s="9">
        <f ca="1">IFERROR(IF(LoanIsNotPaid*LoanIsGood,Principal,""), "")</f>
        <v>11751.340392777687</v>
      </c>
      <c r="G242" s="9">
        <f ca="1">IFERROR(IF(LoanIsNotPaid*LoanIsGood,InterestAmt,""), "")</f>
        <v>11911.496271898057</v>
      </c>
      <c r="H242" s="9">
        <f ca="1">IFERROR(IF(LoanIsNotPaid*LoanIsGood,EndingBalance,""), "")</f>
        <v>3164647.665446762</v>
      </c>
    </row>
    <row r="243" spans="2:8" x14ac:dyDescent="0.35">
      <c r="B243" s="11">
        <f ca="1">IFERROR(IF(LoanIsNotPaid*LoanIsGood,PaymentNumber,""), "")</f>
        <v>235</v>
      </c>
      <c r="C243" s="7">
        <f ca="1">IFERROR(IF(LoanIsNotPaid*LoanIsGood,PaymentDate,""), "")</f>
        <v>50516</v>
      </c>
      <c r="D243" s="9">
        <f ca="1">IFERROR(IF(LoanIsNotPaid*LoanIsGood,LoanValue,""), "")</f>
        <v>3164647.665446762</v>
      </c>
      <c r="E243" s="9">
        <f ca="1">IFERROR(IF(LoanIsNotPaid*LoanIsGood,MonthlyPayment,""), "")</f>
        <v>23662.836664675746</v>
      </c>
      <c r="F243" s="9">
        <f ca="1">IFERROR(IF(LoanIsNotPaid*LoanIsGood,Principal,""), "")</f>
        <v>11795.407919250603</v>
      </c>
      <c r="G243" s="9">
        <f ca="1">IFERROR(IF(LoanIsNotPaid*LoanIsGood,InterestAmt,""), "")</f>
        <v>11867.428745425141</v>
      </c>
      <c r="H243" s="9">
        <f ca="1">IFERROR(IF(LoanIsNotPaid*LoanIsGood,EndingBalance,""), "")</f>
        <v>3152852.2575275116</v>
      </c>
    </row>
    <row r="244" spans="2:8" x14ac:dyDescent="0.35">
      <c r="B244" s="11">
        <f ca="1">IFERROR(IF(LoanIsNotPaid*LoanIsGood,PaymentNumber,""), "")</f>
        <v>236</v>
      </c>
      <c r="C244" s="7">
        <f ca="1">IFERROR(IF(LoanIsNotPaid*LoanIsGood,PaymentDate,""), "")</f>
        <v>50546</v>
      </c>
      <c r="D244" s="9">
        <f ca="1">IFERROR(IF(LoanIsNotPaid*LoanIsGood,LoanValue,""), "")</f>
        <v>3152852.2575275116</v>
      </c>
      <c r="E244" s="9">
        <f ca="1">IFERROR(IF(LoanIsNotPaid*LoanIsGood,MonthlyPayment,""), "")</f>
        <v>23662.836664675746</v>
      </c>
      <c r="F244" s="9">
        <f ca="1">IFERROR(IF(LoanIsNotPaid*LoanIsGood,Principal,""), "")</f>
        <v>11839.640698947793</v>
      </c>
      <c r="G244" s="9">
        <f ca="1">IFERROR(IF(LoanIsNotPaid*LoanIsGood,InterestAmt,""), "")</f>
        <v>11823.195965727948</v>
      </c>
      <c r="H244" s="9">
        <f ca="1">IFERROR(IF(LoanIsNotPaid*LoanIsGood,EndingBalance,""), "")</f>
        <v>3141012.6168285646</v>
      </c>
    </row>
    <row r="245" spans="2:8" x14ac:dyDescent="0.35">
      <c r="B245" s="11">
        <f ca="1">IFERROR(IF(LoanIsNotPaid*LoanIsGood,PaymentNumber,""), "")</f>
        <v>237</v>
      </c>
      <c r="C245" s="7">
        <f ca="1">IFERROR(IF(LoanIsNotPaid*LoanIsGood,PaymentDate,""), "")</f>
        <v>50577</v>
      </c>
      <c r="D245" s="9">
        <f ca="1">IFERROR(IF(LoanIsNotPaid*LoanIsGood,LoanValue,""), "")</f>
        <v>3141012.6168285646</v>
      </c>
      <c r="E245" s="9">
        <f ca="1">IFERROR(IF(LoanIsNotPaid*LoanIsGood,MonthlyPayment,""), "")</f>
        <v>23662.836664675746</v>
      </c>
      <c r="F245" s="9">
        <f ca="1">IFERROR(IF(LoanIsNotPaid*LoanIsGood,Principal,""), "")</f>
        <v>11884.039351568847</v>
      </c>
      <c r="G245" s="9">
        <f ca="1">IFERROR(IF(LoanIsNotPaid*LoanIsGood,InterestAmt,""), "")</f>
        <v>11778.797313106896</v>
      </c>
      <c r="H245" s="9">
        <f ca="1">IFERROR(IF(LoanIsNotPaid*LoanIsGood,EndingBalance,""), "")</f>
        <v>3129128.5774769951</v>
      </c>
    </row>
    <row r="246" spans="2:8" x14ac:dyDescent="0.35">
      <c r="B246" s="11">
        <f ca="1">IFERROR(IF(LoanIsNotPaid*LoanIsGood,PaymentNumber,""), "")</f>
        <v>238</v>
      </c>
      <c r="C246" s="7">
        <f ca="1">IFERROR(IF(LoanIsNotPaid*LoanIsGood,PaymentDate,""), "")</f>
        <v>50607</v>
      </c>
      <c r="D246" s="9">
        <f ca="1">IFERROR(IF(LoanIsNotPaid*LoanIsGood,LoanValue,""), "")</f>
        <v>3129128.5774769951</v>
      </c>
      <c r="E246" s="9">
        <f ca="1">IFERROR(IF(LoanIsNotPaid*LoanIsGood,MonthlyPayment,""), "")</f>
        <v>23662.836664675746</v>
      </c>
      <c r="F246" s="9">
        <f ca="1">IFERROR(IF(LoanIsNotPaid*LoanIsGood,Principal,""), "")</f>
        <v>11928.604499137231</v>
      </c>
      <c r="G246" s="9">
        <f ca="1">IFERROR(IF(LoanIsNotPaid*LoanIsGood,InterestAmt,""), "")</f>
        <v>11734.232165538513</v>
      </c>
      <c r="H246" s="9">
        <f ca="1">IFERROR(IF(LoanIsNotPaid*LoanIsGood,EndingBalance,""), "")</f>
        <v>3117199.972977858</v>
      </c>
    </row>
    <row r="247" spans="2:8" x14ac:dyDescent="0.35">
      <c r="B247" s="11">
        <f ca="1">IFERROR(IF(LoanIsNotPaid*LoanIsGood,PaymentNumber,""), "")</f>
        <v>239</v>
      </c>
      <c r="C247" s="7">
        <f ca="1">IFERROR(IF(LoanIsNotPaid*LoanIsGood,PaymentDate,""), "")</f>
        <v>50638</v>
      </c>
      <c r="D247" s="9">
        <f ca="1">IFERROR(IF(LoanIsNotPaid*LoanIsGood,LoanValue,""), "")</f>
        <v>3117199.972977858</v>
      </c>
      <c r="E247" s="9">
        <f ca="1">IFERROR(IF(LoanIsNotPaid*LoanIsGood,MonthlyPayment,""), "")</f>
        <v>23662.836664675746</v>
      </c>
      <c r="F247" s="9">
        <f ca="1">IFERROR(IF(LoanIsNotPaid*LoanIsGood,Principal,""), "")</f>
        <v>11973.336766008997</v>
      </c>
      <c r="G247" s="9">
        <f ca="1">IFERROR(IF(LoanIsNotPaid*LoanIsGood,InterestAmt,""), "")</f>
        <v>11689.499898666747</v>
      </c>
      <c r="H247" s="9">
        <f ca="1">IFERROR(IF(LoanIsNotPaid*LoanIsGood,EndingBalance,""), "")</f>
        <v>3105226.6362118497</v>
      </c>
    </row>
    <row r="248" spans="2:8" x14ac:dyDescent="0.35">
      <c r="B248" s="11">
        <f ca="1">IFERROR(IF(LoanIsNotPaid*LoanIsGood,PaymentNumber,""), "")</f>
        <v>240</v>
      </c>
      <c r="C248" s="7">
        <f ca="1">IFERROR(IF(LoanIsNotPaid*LoanIsGood,PaymentDate,""), "")</f>
        <v>50669</v>
      </c>
      <c r="D248" s="9">
        <f ca="1">IFERROR(IF(LoanIsNotPaid*LoanIsGood,LoanValue,""), "")</f>
        <v>3105226.6362118497</v>
      </c>
      <c r="E248" s="9">
        <f ca="1">IFERROR(IF(LoanIsNotPaid*LoanIsGood,MonthlyPayment,""), "")</f>
        <v>23662.836664675746</v>
      </c>
      <c r="F248" s="9">
        <f ca="1">IFERROR(IF(LoanIsNotPaid*LoanIsGood,Principal,""), "")</f>
        <v>12018.23677888153</v>
      </c>
      <c r="G248" s="9">
        <f ca="1">IFERROR(IF(LoanIsNotPaid*LoanIsGood,InterestAmt,""), "")</f>
        <v>11644.599885794214</v>
      </c>
      <c r="H248" s="9">
        <f ca="1">IFERROR(IF(LoanIsNotPaid*LoanIsGood,EndingBalance,""), "")</f>
        <v>3093208.3994329683</v>
      </c>
    </row>
    <row r="249" spans="2:8" x14ac:dyDescent="0.35">
      <c r="B249" s="11">
        <f ca="1">IFERROR(IF(LoanIsNotPaid*LoanIsGood,PaymentNumber,""), "")</f>
        <v>241</v>
      </c>
      <c r="C249" s="7">
        <f ca="1">IFERROR(IF(LoanIsNotPaid*LoanIsGood,PaymentDate,""), "")</f>
        <v>50699</v>
      </c>
      <c r="D249" s="9">
        <f ca="1">IFERROR(IF(LoanIsNotPaid*LoanIsGood,LoanValue,""), "")</f>
        <v>3093208.3994329683</v>
      </c>
      <c r="E249" s="9">
        <f ca="1">IFERROR(IF(LoanIsNotPaid*LoanIsGood,MonthlyPayment,""), "")</f>
        <v>23662.836664675746</v>
      </c>
      <c r="F249" s="9">
        <f ca="1">IFERROR(IF(LoanIsNotPaid*LoanIsGood,Principal,""), "")</f>
        <v>12063.305166802334</v>
      </c>
      <c r="G249" s="9">
        <f ca="1">IFERROR(IF(LoanIsNotPaid*LoanIsGood,InterestAmt,""), "")</f>
        <v>11599.531497873411</v>
      </c>
      <c r="H249" s="9">
        <f ca="1">IFERROR(IF(LoanIsNotPaid*LoanIsGood,EndingBalance,""), "")</f>
        <v>3081145.0942661688</v>
      </c>
    </row>
    <row r="250" spans="2:8" x14ac:dyDescent="0.35">
      <c r="B250" s="11">
        <f ca="1">IFERROR(IF(LoanIsNotPaid*LoanIsGood,PaymentNumber,""), "")</f>
        <v>242</v>
      </c>
      <c r="C250" s="7">
        <f ca="1">IFERROR(IF(LoanIsNotPaid*LoanIsGood,PaymentDate,""), "")</f>
        <v>50730</v>
      </c>
      <c r="D250" s="9">
        <f ca="1">IFERROR(IF(LoanIsNotPaid*LoanIsGood,LoanValue,""), "")</f>
        <v>3081145.0942661688</v>
      </c>
      <c r="E250" s="9">
        <f ca="1">IFERROR(IF(LoanIsNotPaid*LoanIsGood,MonthlyPayment,""), "")</f>
        <v>23662.836664675746</v>
      </c>
      <c r="F250" s="9">
        <f ca="1">IFERROR(IF(LoanIsNotPaid*LoanIsGood,Principal,""), "")</f>
        <v>12108.542561177845</v>
      </c>
      <c r="G250" s="9">
        <f ca="1">IFERROR(IF(LoanIsNotPaid*LoanIsGood,InterestAmt,""), "")</f>
        <v>11554.294103497898</v>
      </c>
      <c r="H250" s="9">
        <f ca="1">IFERROR(IF(LoanIsNotPaid*LoanIsGood,EndingBalance,""), "")</f>
        <v>3069036.5517049916</v>
      </c>
    </row>
    <row r="251" spans="2:8" x14ac:dyDescent="0.35">
      <c r="B251" s="11">
        <f ca="1">IFERROR(IF(LoanIsNotPaid*LoanIsGood,PaymentNumber,""), "")</f>
        <v>243</v>
      </c>
      <c r="C251" s="7">
        <f ca="1">IFERROR(IF(LoanIsNotPaid*LoanIsGood,PaymentDate,""), "")</f>
        <v>50760</v>
      </c>
      <c r="D251" s="9">
        <f ca="1">IFERROR(IF(LoanIsNotPaid*LoanIsGood,LoanValue,""), "")</f>
        <v>3069036.5517049916</v>
      </c>
      <c r="E251" s="9">
        <f ca="1">IFERROR(IF(LoanIsNotPaid*LoanIsGood,MonthlyPayment,""), "")</f>
        <v>23662.836664675746</v>
      </c>
      <c r="F251" s="9">
        <f ca="1">IFERROR(IF(LoanIsNotPaid*LoanIsGood,Principal,""), "")</f>
        <v>12153.94959578226</v>
      </c>
      <c r="G251" s="9">
        <f ca="1">IFERROR(IF(LoanIsNotPaid*LoanIsGood,InterestAmt,""), "")</f>
        <v>11508.887068893484</v>
      </c>
      <c r="H251" s="9">
        <f ca="1">IFERROR(IF(LoanIsNotPaid*LoanIsGood,EndingBalance,""), "")</f>
        <v>3056882.6021092087</v>
      </c>
    </row>
    <row r="252" spans="2:8" x14ac:dyDescent="0.35">
      <c r="B252" s="11">
        <f ca="1">IFERROR(IF(LoanIsNotPaid*LoanIsGood,PaymentNumber,""), "")</f>
        <v>244</v>
      </c>
      <c r="C252" s="7">
        <f ca="1">IFERROR(IF(LoanIsNotPaid*LoanIsGood,PaymentDate,""), "")</f>
        <v>50791</v>
      </c>
      <c r="D252" s="9">
        <f ca="1">IFERROR(IF(LoanIsNotPaid*LoanIsGood,LoanValue,""), "")</f>
        <v>3056882.6021092087</v>
      </c>
      <c r="E252" s="9">
        <f ca="1">IFERROR(IF(LoanIsNotPaid*LoanIsGood,MonthlyPayment,""), "")</f>
        <v>23662.836664675746</v>
      </c>
      <c r="F252" s="9">
        <f ca="1">IFERROR(IF(LoanIsNotPaid*LoanIsGood,Principal,""), "")</f>
        <v>12199.526906766445</v>
      </c>
      <c r="G252" s="9">
        <f ca="1">IFERROR(IF(LoanIsNotPaid*LoanIsGood,InterestAmt,""), "")</f>
        <v>11463.309757909299</v>
      </c>
      <c r="H252" s="9">
        <f ca="1">IFERROR(IF(LoanIsNotPaid*LoanIsGood,EndingBalance,""), "")</f>
        <v>3044683.0752024427</v>
      </c>
    </row>
    <row r="253" spans="2:8" x14ac:dyDescent="0.35">
      <c r="B253" s="11">
        <f ca="1">IFERROR(IF(LoanIsNotPaid*LoanIsGood,PaymentNumber,""), "")</f>
        <v>245</v>
      </c>
      <c r="C253" s="7">
        <f ca="1">IFERROR(IF(LoanIsNotPaid*LoanIsGood,PaymentDate,""), "")</f>
        <v>50822</v>
      </c>
      <c r="D253" s="9">
        <f ca="1">IFERROR(IF(LoanIsNotPaid*LoanIsGood,LoanValue,""), "")</f>
        <v>3044683.0752024427</v>
      </c>
      <c r="E253" s="9">
        <f ca="1">IFERROR(IF(LoanIsNotPaid*LoanIsGood,MonthlyPayment,""), "")</f>
        <v>23662.836664675746</v>
      </c>
      <c r="F253" s="9">
        <f ca="1">IFERROR(IF(LoanIsNotPaid*LoanIsGood,Principal,""), "")</f>
        <v>12245.275132666819</v>
      </c>
      <c r="G253" s="9">
        <f ca="1">IFERROR(IF(LoanIsNotPaid*LoanIsGood,InterestAmt,""), "")</f>
        <v>11417.561532008925</v>
      </c>
      <c r="H253" s="9">
        <f ca="1">IFERROR(IF(LoanIsNotPaid*LoanIsGood,EndingBalance,""), "")</f>
        <v>3032437.8000697754</v>
      </c>
    </row>
    <row r="254" spans="2:8" x14ac:dyDescent="0.35">
      <c r="B254" s="11">
        <f ca="1">IFERROR(IF(LoanIsNotPaid*LoanIsGood,PaymentNumber,""), "")</f>
        <v>246</v>
      </c>
      <c r="C254" s="7">
        <f ca="1">IFERROR(IF(LoanIsNotPaid*LoanIsGood,PaymentDate,""), "")</f>
        <v>50850</v>
      </c>
      <c r="D254" s="9">
        <f ca="1">IFERROR(IF(LoanIsNotPaid*LoanIsGood,LoanValue,""), "")</f>
        <v>3032437.8000697754</v>
      </c>
      <c r="E254" s="9">
        <f ca="1">IFERROR(IF(LoanIsNotPaid*LoanIsGood,MonthlyPayment,""), "")</f>
        <v>23662.836664675746</v>
      </c>
      <c r="F254" s="9">
        <f ca="1">IFERROR(IF(LoanIsNotPaid*LoanIsGood,Principal,""), "")</f>
        <v>12291.19491441432</v>
      </c>
      <c r="G254" s="9">
        <f ca="1">IFERROR(IF(LoanIsNotPaid*LoanIsGood,InterestAmt,""), "")</f>
        <v>11371.641750261426</v>
      </c>
      <c r="H254" s="9">
        <f ca="1">IFERROR(IF(LoanIsNotPaid*LoanIsGood,EndingBalance,""), "")</f>
        <v>3020146.6051553618</v>
      </c>
    </row>
    <row r="255" spans="2:8" x14ac:dyDescent="0.35">
      <c r="B255" s="11">
        <f ca="1">IFERROR(IF(LoanIsNotPaid*LoanIsGood,PaymentNumber,""), "")</f>
        <v>247</v>
      </c>
      <c r="C255" s="7">
        <f ca="1">IFERROR(IF(LoanIsNotPaid*LoanIsGood,PaymentDate,""), "")</f>
        <v>50881</v>
      </c>
      <c r="D255" s="9">
        <f ca="1">IFERROR(IF(LoanIsNotPaid*LoanIsGood,LoanValue,""), "")</f>
        <v>3020146.6051553618</v>
      </c>
      <c r="E255" s="9">
        <f ca="1">IFERROR(IF(LoanIsNotPaid*LoanIsGood,MonthlyPayment,""), "")</f>
        <v>23662.836664675746</v>
      </c>
      <c r="F255" s="9">
        <f ca="1">IFERROR(IF(LoanIsNotPaid*LoanIsGood,Principal,""), "")</f>
        <v>12337.286895343374</v>
      </c>
      <c r="G255" s="9">
        <f ca="1">IFERROR(IF(LoanIsNotPaid*LoanIsGood,InterestAmt,""), "")</f>
        <v>11325.549769332372</v>
      </c>
      <c r="H255" s="9">
        <f ca="1">IFERROR(IF(LoanIsNotPaid*LoanIsGood,EndingBalance,""), "")</f>
        <v>3007809.3182600215</v>
      </c>
    </row>
    <row r="256" spans="2:8" x14ac:dyDescent="0.35">
      <c r="B256" s="11">
        <f ca="1">IFERROR(IF(LoanIsNotPaid*LoanIsGood,PaymentNumber,""), "")</f>
        <v>248</v>
      </c>
      <c r="C256" s="7">
        <f ca="1">IFERROR(IF(LoanIsNotPaid*LoanIsGood,PaymentDate,""), "")</f>
        <v>50911</v>
      </c>
      <c r="D256" s="9">
        <f ca="1">IFERROR(IF(LoanIsNotPaid*LoanIsGood,LoanValue,""), "")</f>
        <v>3007809.3182600215</v>
      </c>
      <c r="E256" s="9">
        <f ca="1">IFERROR(IF(LoanIsNotPaid*LoanIsGood,MonthlyPayment,""), "")</f>
        <v>23662.836664675746</v>
      </c>
      <c r="F256" s="9">
        <f ca="1">IFERROR(IF(LoanIsNotPaid*LoanIsGood,Principal,""), "")</f>
        <v>12383.551721200911</v>
      </c>
      <c r="G256" s="9">
        <f ca="1">IFERROR(IF(LoanIsNotPaid*LoanIsGood,InterestAmt,""), "")</f>
        <v>11279.284943474833</v>
      </c>
      <c r="H256" s="9">
        <f ca="1">IFERROR(IF(LoanIsNotPaid*LoanIsGood,EndingBalance,""), "")</f>
        <v>2995425.7665388193</v>
      </c>
    </row>
    <row r="257" spans="2:8" x14ac:dyDescent="0.35">
      <c r="B257" s="11">
        <f ca="1">IFERROR(IF(LoanIsNotPaid*LoanIsGood,PaymentNumber,""), "")</f>
        <v>249</v>
      </c>
      <c r="C257" s="7">
        <f ca="1">IFERROR(IF(LoanIsNotPaid*LoanIsGood,PaymentDate,""), "")</f>
        <v>50942</v>
      </c>
      <c r="D257" s="9">
        <f ca="1">IFERROR(IF(LoanIsNotPaid*LoanIsGood,LoanValue,""), "")</f>
        <v>2995425.7665388193</v>
      </c>
      <c r="E257" s="9">
        <f ca="1">IFERROR(IF(LoanIsNotPaid*LoanIsGood,MonthlyPayment,""), "")</f>
        <v>23662.836664675746</v>
      </c>
      <c r="F257" s="9">
        <f ca="1">IFERROR(IF(LoanIsNotPaid*LoanIsGood,Principal,""), "")</f>
        <v>12429.990040155413</v>
      </c>
      <c r="G257" s="9">
        <f ca="1">IFERROR(IF(LoanIsNotPaid*LoanIsGood,InterestAmt,""), "")</f>
        <v>11232.846624520329</v>
      </c>
      <c r="H257" s="9">
        <f ca="1">IFERROR(IF(LoanIsNotPaid*LoanIsGood,EndingBalance,""), "")</f>
        <v>2982995.7764986623</v>
      </c>
    </row>
    <row r="258" spans="2:8" x14ac:dyDescent="0.35">
      <c r="B258" s="11">
        <f ca="1">IFERROR(IF(LoanIsNotPaid*LoanIsGood,PaymentNumber,""), "")</f>
        <v>250</v>
      </c>
      <c r="C258" s="7">
        <f ca="1">IFERROR(IF(LoanIsNotPaid*LoanIsGood,PaymentDate,""), "")</f>
        <v>50972</v>
      </c>
      <c r="D258" s="9">
        <f ca="1">IFERROR(IF(LoanIsNotPaid*LoanIsGood,LoanValue,""), "")</f>
        <v>2982995.7764986623</v>
      </c>
      <c r="E258" s="9">
        <f ca="1">IFERROR(IF(LoanIsNotPaid*LoanIsGood,MonthlyPayment,""), "")</f>
        <v>23662.836664675746</v>
      </c>
      <c r="F258" s="9">
        <f ca="1">IFERROR(IF(LoanIsNotPaid*LoanIsGood,Principal,""), "")</f>
        <v>12476.602502805996</v>
      </c>
      <c r="G258" s="9">
        <f ca="1">IFERROR(IF(LoanIsNotPaid*LoanIsGood,InterestAmt,""), "")</f>
        <v>11186.234161869746</v>
      </c>
      <c r="H258" s="9">
        <f ca="1">IFERROR(IF(LoanIsNotPaid*LoanIsGood,EndingBalance,""), "")</f>
        <v>2970519.1739958581</v>
      </c>
    </row>
    <row r="259" spans="2:8" x14ac:dyDescent="0.35">
      <c r="B259" s="11">
        <f ca="1">IFERROR(IF(LoanIsNotPaid*LoanIsGood,PaymentNumber,""), "")</f>
        <v>251</v>
      </c>
      <c r="C259" s="7">
        <f ca="1">IFERROR(IF(LoanIsNotPaid*LoanIsGood,PaymentDate,""), "")</f>
        <v>51003</v>
      </c>
      <c r="D259" s="9">
        <f ca="1">IFERROR(IF(LoanIsNotPaid*LoanIsGood,LoanValue,""), "")</f>
        <v>2970519.1739958581</v>
      </c>
      <c r="E259" s="9">
        <f ca="1">IFERROR(IF(LoanIsNotPaid*LoanIsGood,MonthlyPayment,""), "")</f>
        <v>23662.836664675746</v>
      </c>
      <c r="F259" s="9">
        <f ca="1">IFERROR(IF(LoanIsNotPaid*LoanIsGood,Principal,""), "")</f>
        <v>12523.389762191518</v>
      </c>
      <c r="G259" s="9">
        <f ca="1">IFERROR(IF(LoanIsNotPaid*LoanIsGood,InterestAmt,""), "")</f>
        <v>11139.446902484226</v>
      </c>
      <c r="H259" s="9">
        <f ca="1">IFERROR(IF(LoanIsNotPaid*LoanIsGood,EndingBalance,""), "")</f>
        <v>2957995.784233667</v>
      </c>
    </row>
    <row r="260" spans="2:8" x14ac:dyDescent="0.35">
      <c r="B260" s="11">
        <f ca="1">IFERROR(IF(LoanIsNotPaid*LoanIsGood,PaymentNumber,""), "")</f>
        <v>252</v>
      </c>
      <c r="C260" s="7">
        <f ca="1">IFERROR(IF(LoanIsNotPaid*LoanIsGood,PaymentDate,""), "")</f>
        <v>51034</v>
      </c>
      <c r="D260" s="9">
        <f ca="1">IFERROR(IF(LoanIsNotPaid*LoanIsGood,LoanValue,""), "")</f>
        <v>2957995.784233667</v>
      </c>
      <c r="E260" s="9">
        <f ca="1">IFERROR(IF(LoanIsNotPaid*LoanIsGood,MonthlyPayment,""), "")</f>
        <v>23662.836664675746</v>
      </c>
      <c r="F260" s="9">
        <f ca="1">IFERROR(IF(LoanIsNotPaid*LoanIsGood,Principal,""), "")</f>
        <v>12570.352473799736</v>
      </c>
      <c r="G260" s="9">
        <f ca="1">IFERROR(IF(LoanIsNotPaid*LoanIsGood,InterestAmt,""), "")</f>
        <v>11092.484190876006</v>
      </c>
      <c r="H260" s="9">
        <f ca="1">IFERROR(IF(LoanIsNotPaid*LoanIsGood,EndingBalance,""), "")</f>
        <v>2945425.4317598678</v>
      </c>
    </row>
    <row r="261" spans="2:8" x14ac:dyDescent="0.35">
      <c r="B261" s="11">
        <f ca="1">IFERROR(IF(LoanIsNotPaid*LoanIsGood,PaymentNumber,""), "")</f>
        <v>253</v>
      </c>
      <c r="C261" s="7">
        <f ca="1">IFERROR(IF(LoanIsNotPaid*LoanIsGood,PaymentDate,""), "")</f>
        <v>51064</v>
      </c>
      <c r="D261" s="9">
        <f ca="1">IFERROR(IF(LoanIsNotPaid*LoanIsGood,LoanValue,""), "")</f>
        <v>2945425.4317598678</v>
      </c>
      <c r="E261" s="9">
        <f ca="1">IFERROR(IF(LoanIsNotPaid*LoanIsGood,MonthlyPayment,""), "")</f>
        <v>23662.836664675746</v>
      </c>
      <c r="F261" s="9">
        <f ca="1">IFERROR(IF(LoanIsNotPaid*LoanIsGood,Principal,""), "")</f>
        <v>12617.491295576487</v>
      </c>
      <c r="G261" s="9">
        <f ca="1">IFERROR(IF(LoanIsNotPaid*LoanIsGood,InterestAmt,""), "")</f>
        <v>11045.345369099259</v>
      </c>
      <c r="H261" s="9">
        <f ca="1">IFERROR(IF(LoanIsNotPaid*LoanIsGood,EndingBalance,""), "")</f>
        <v>2932807.9404642917</v>
      </c>
    </row>
    <row r="262" spans="2:8" x14ac:dyDescent="0.35">
      <c r="B262" s="11">
        <f ca="1">IFERROR(IF(LoanIsNotPaid*LoanIsGood,PaymentNumber,""), "")</f>
        <v>254</v>
      </c>
      <c r="C262" s="7">
        <f ca="1">IFERROR(IF(LoanIsNotPaid*LoanIsGood,PaymentDate,""), "")</f>
        <v>51095</v>
      </c>
      <c r="D262" s="9">
        <f ca="1">IFERROR(IF(LoanIsNotPaid*LoanIsGood,LoanValue,""), "")</f>
        <v>2932807.9404642917</v>
      </c>
      <c r="E262" s="9">
        <f ca="1">IFERROR(IF(LoanIsNotPaid*LoanIsGood,MonthlyPayment,""), "")</f>
        <v>23662.836664675746</v>
      </c>
      <c r="F262" s="9">
        <f ca="1">IFERROR(IF(LoanIsNotPaid*LoanIsGood,Principal,""), "")</f>
        <v>12664.806887934898</v>
      </c>
      <c r="G262" s="9">
        <f ca="1">IFERROR(IF(LoanIsNotPaid*LoanIsGood,InterestAmt,""), "")</f>
        <v>10998.029776740845</v>
      </c>
      <c r="H262" s="9">
        <f ca="1">IFERROR(IF(LoanIsNotPaid*LoanIsGood,EndingBalance,""), "")</f>
        <v>2920143.1335763577</v>
      </c>
    </row>
    <row r="263" spans="2:8" x14ac:dyDescent="0.35">
      <c r="B263" s="11">
        <f ca="1">IFERROR(IF(LoanIsNotPaid*LoanIsGood,PaymentNumber,""), "")</f>
        <v>255</v>
      </c>
      <c r="C263" s="7">
        <f ca="1">IFERROR(IF(LoanIsNotPaid*LoanIsGood,PaymentDate,""), "")</f>
        <v>51125</v>
      </c>
      <c r="D263" s="9">
        <f ca="1">IFERROR(IF(LoanIsNotPaid*LoanIsGood,LoanValue,""), "")</f>
        <v>2920143.1335763577</v>
      </c>
      <c r="E263" s="9">
        <f ca="1">IFERROR(IF(LoanIsNotPaid*LoanIsGood,MonthlyPayment,""), "")</f>
        <v>23662.836664675746</v>
      </c>
      <c r="F263" s="9">
        <f ca="1">IFERROR(IF(LoanIsNotPaid*LoanIsGood,Principal,""), "")</f>
        <v>12712.299913764655</v>
      </c>
      <c r="G263" s="9">
        <f ca="1">IFERROR(IF(LoanIsNotPaid*LoanIsGood,InterestAmt,""), "")</f>
        <v>10950.536750911091</v>
      </c>
      <c r="H263" s="9">
        <f ca="1">IFERROR(IF(LoanIsNotPaid*LoanIsGood,EndingBalance,""), "")</f>
        <v>2907430.8336625937</v>
      </c>
    </row>
    <row r="264" spans="2:8" x14ac:dyDescent="0.35">
      <c r="B264" s="11">
        <f ca="1">IFERROR(IF(LoanIsNotPaid*LoanIsGood,PaymentNumber,""), "")</f>
        <v>256</v>
      </c>
      <c r="C264" s="7">
        <f ca="1">IFERROR(IF(LoanIsNotPaid*LoanIsGood,PaymentDate,""), "")</f>
        <v>51156</v>
      </c>
      <c r="D264" s="9">
        <f ca="1">IFERROR(IF(LoanIsNotPaid*LoanIsGood,LoanValue,""), "")</f>
        <v>2907430.8336625937</v>
      </c>
      <c r="E264" s="9">
        <f ca="1">IFERROR(IF(LoanIsNotPaid*LoanIsGood,MonthlyPayment,""), "")</f>
        <v>23662.836664675746</v>
      </c>
      <c r="F264" s="9">
        <f ca="1">IFERROR(IF(LoanIsNotPaid*LoanIsGood,Principal,""), "")</f>
        <v>12759.971038441274</v>
      </c>
      <c r="G264" s="9">
        <f ca="1">IFERROR(IF(LoanIsNotPaid*LoanIsGood,InterestAmt,""), "")</f>
        <v>10902.86562623447</v>
      </c>
      <c r="H264" s="9">
        <f ca="1">IFERROR(IF(LoanIsNotPaid*LoanIsGood,EndingBalance,""), "")</f>
        <v>2894670.8626241516</v>
      </c>
    </row>
    <row r="265" spans="2:8" x14ac:dyDescent="0.35">
      <c r="B265" s="11">
        <f ca="1">IFERROR(IF(LoanIsNotPaid*LoanIsGood,PaymentNumber,""), "")</f>
        <v>257</v>
      </c>
      <c r="C265" s="7">
        <f ca="1">IFERROR(IF(LoanIsNotPaid*LoanIsGood,PaymentDate,""), "")</f>
        <v>51187</v>
      </c>
      <c r="D265" s="9">
        <f ca="1">IFERROR(IF(LoanIsNotPaid*LoanIsGood,LoanValue,""), "")</f>
        <v>2894670.8626241516</v>
      </c>
      <c r="E265" s="9">
        <f ca="1">IFERROR(IF(LoanIsNotPaid*LoanIsGood,MonthlyPayment,""), "")</f>
        <v>23662.836664675746</v>
      </c>
      <c r="F265" s="9">
        <f ca="1">IFERROR(IF(LoanIsNotPaid*LoanIsGood,Principal,""), "")</f>
        <v>12807.820929835427</v>
      </c>
      <c r="G265" s="9">
        <f ca="1">IFERROR(IF(LoanIsNotPaid*LoanIsGood,InterestAmt,""), "")</f>
        <v>10855.015734840319</v>
      </c>
      <c r="H265" s="9">
        <f ca="1">IFERROR(IF(LoanIsNotPaid*LoanIsGood,EndingBalance,""), "")</f>
        <v>2881863.041694317</v>
      </c>
    </row>
    <row r="266" spans="2:8" x14ac:dyDescent="0.35">
      <c r="B266" s="11">
        <f ca="1">IFERROR(IF(LoanIsNotPaid*LoanIsGood,PaymentNumber,""), "")</f>
        <v>258</v>
      </c>
      <c r="C266" s="7">
        <f ca="1">IFERROR(IF(LoanIsNotPaid*LoanIsGood,PaymentDate,""), "")</f>
        <v>51216</v>
      </c>
      <c r="D266" s="9">
        <f ca="1">IFERROR(IF(LoanIsNotPaid*LoanIsGood,LoanValue,""), "")</f>
        <v>2881863.041694317</v>
      </c>
      <c r="E266" s="9">
        <f ca="1">IFERROR(IF(LoanIsNotPaid*LoanIsGood,MonthlyPayment,""), "")</f>
        <v>23662.836664675746</v>
      </c>
      <c r="F266" s="9">
        <f ca="1">IFERROR(IF(LoanIsNotPaid*LoanIsGood,Principal,""), "")</f>
        <v>12855.850258322309</v>
      </c>
      <c r="G266" s="9">
        <f ca="1">IFERROR(IF(LoanIsNotPaid*LoanIsGood,InterestAmt,""), "")</f>
        <v>10806.986406353435</v>
      </c>
      <c r="H266" s="9">
        <f ca="1">IFERROR(IF(LoanIsNotPaid*LoanIsGood,EndingBalance,""), "")</f>
        <v>2869007.1914359946</v>
      </c>
    </row>
    <row r="267" spans="2:8" x14ac:dyDescent="0.35">
      <c r="B267" s="11">
        <f ca="1">IFERROR(IF(LoanIsNotPaid*LoanIsGood,PaymentNumber,""), "")</f>
        <v>259</v>
      </c>
      <c r="C267" s="7">
        <f ca="1">IFERROR(IF(LoanIsNotPaid*LoanIsGood,PaymentDate,""), "")</f>
        <v>51247</v>
      </c>
      <c r="D267" s="9">
        <f ca="1">IFERROR(IF(LoanIsNotPaid*LoanIsGood,LoanValue,""), "")</f>
        <v>2869007.1914359946</v>
      </c>
      <c r="E267" s="9">
        <f ca="1">IFERROR(IF(LoanIsNotPaid*LoanIsGood,MonthlyPayment,""), "")</f>
        <v>23662.836664675746</v>
      </c>
      <c r="F267" s="9">
        <f ca="1">IFERROR(IF(LoanIsNotPaid*LoanIsGood,Principal,""), "")</f>
        <v>12904.059696791017</v>
      </c>
      <c r="G267" s="9">
        <f ca="1">IFERROR(IF(LoanIsNotPaid*LoanIsGood,InterestAmt,""), "")</f>
        <v>10758.776967884723</v>
      </c>
      <c r="H267" s="9">
        <f ca="1">IFERROR(IF(LoanIsNotPaid*LoanIsGood,EndingBalance,""), "")</f>
        <v>2856103.1317392047</v>
      </c>
    </row>
    <row r="268" spans="2:8" x14ac:dyDescent="0.35">
      <c r="B268" s="11">
        <f ca="1">IFERROR(IF(LoanIsNotPaid*LoanIsGood,PaymentNumber,""), "")</f>
        <v>260</v>
      </c>
      <c r="C268" s="7">
        <f ca="1">IFERROR(IF(LoanIsNotPaid*LoanIsGood,PaymentDate,""), "")</f>
        <v>51277</v>
      </c>
      <c r="D268" s="9">
        <f ca="1">IFERROR(IF(LoanIsNotPaid*LoanIsGood,LoanValue,""), "")</f>
        <v>2856103.1317392047</v>
      </c>
      <c r="E268" s="9">
        <f ca="1">IFERROR(IF(LoanIsNotPaid*LoanIsGood,MonthlyPayment,""), "")</f>
        <v>23662.836664675746</v>
      </c>
      <c r="F268" s="9">
        <f ca="1">IFERROR(IF(LoanIsNotPaid*LoanIsGood,Principal,""), "")</f>
        <v>12952.449920653986</v>
      </c>
      <c r="G268" s="9">
        <f ca="1">IFERROR(IF(LoanIsNotPaid*LoanIsGood,InterestAmt,""), "")</f>
        <v>10710.386744021758</v>
      </c>
      <c r="H268" s="9">
        <f ca="1">IFERROR(IF(LoanIsNotPaid*LoanIsGood,EndingBalance,""), "")</f>
        <v>2843150.6818185523</v>
      </c>
    </row>
    <row r="269" spans="2:8" x14ac:dyDescent="0.35">
      <c r="B269" s="11">
        <f ca="1">IFERROR(IF(LoanIsNotPaid*LoanIsGood,PaymentNumber,""), "")</f>
        <v>261</v>
      </c>
      <c r="C269" s="7">
        <f ca="1">IFERROR(IF(LoanIsNotPaid*LoanIsGood,PaymentDate,""), "")</f>
        <v>51308</v>
      </c>
      <c r="D269" s="9">
        <f ca="1">IFERROR(IF(LoanIsNotPaid*LoanIsGood,LoanValue,""), "")</f>
        <v>2843150.6818185523</v>
      </c>
      <c r="E269" s="9">
        <f ca="1">IFERROR(IF(LoanIsNotPaid*LoanIsGood,MonthlyPayment,""), "")</f>
        <v>23662.836664675746</v>
      </c>
      <c r="F269" s="9">
        <f ca="1">IFERROR(IF(LoanIsNotPaid*LoanIsGood,Principal,""), "")</f>
        <v>13001.021607856435</v>
      </c>
      <c r="G269" s="9">
        <f ca="1">IFERROR(IF(LoanIsNotPaid*LoanIsGood,InterestAmt,""), "")</f>
        <v>10661.815056819309</v>
      </c>
      <c r="H269" s="9">
        <f ca="1">IFERROR(IF(LoanIsNotPaid*LoanIsGood,EndingBalance,""), "")</f>
        <v>2830149.6602106951</v>
      </c>
    </row>
    <row r="270" spans="2:8" x14ac:dyDescent="0.35">
      <c r="B270" s="11">
        <f ca="1">IFERROR(IF(LoanIsNotPaid*LoanIsGood,PaymentNumber,""), "")</f>
        <v>262</v>
      </c>
      <c r="C270" s="7">
        <f ca="1">IFERROR(IF(LoanIsNotPaid*LoanIsGood,PaymentDate,""), "")</f>
        <v>51338</v>
      </c>
      <c r="D270" s="9">
        <f ca="1">IFERROR(IF(LoanIsNotPaid*LoanIsGood,LoanValue,""), "")</f>
        <v>2830149.6602106951</v>
      </c>
      <c r="E270" s="9">
        <f ca="1">IFERROR(IF(LoanIsNotPaid*LoanIsGood,MonthlyPayment,""), "")</f>
        <v>23662.836664675746</v>
      </c>
      <c r="F270" s="9">
        <f ca="1">IFERROR(IF(LoanIsNotPaid*LoanIsGood,Principal,""), "")</f>
        <v>13049.775438885898</v>
      </c>
      <c r="G270" s="9">
        <f ca="1">IFERROR(IF(LoanIsNotPaid*LoanIsGood,InterestAmt,""), "")</f>
        <v>10613.061225789847</v>
      </c>
      <c r="H270" s="9">
        <f ca="1">IFERROR(IF(LoanIsNotPaid*LoanIsGood,EndingBalance,""), "")</f>
        <v>2817099.884771809</v>
      </c>
    </row>
    <row r="271" spans="2:8" x14ac:dyDescent="0.35">
      <c r="B271" s="11">
        <f ca="1">IFERROR(IF(LoanIsNotPaid*LoanIsGood,PaymentNumber,""), "")</f>
        <v>263</v>
      </c>
      <c r="C271" s="7">
        <f ca="1">IFERROR(IF(LoanIsNotPaid*LoanIsGood,PaymentDate,""), "")</f>
        <v>51369</v>
      </c>
      <c r="D271" s="9">
        <f ca="1">IFERROR(IF(LoanIsNotPaid*LoanIsGood,LoanValue,""), "")</f>
        <v>2817099.884771809</v>
      </c>
      <c r="E271" s="9">
        <f ca="1">IFERROR(IF(LoanIsNotPaid*LoanIsGood,MonthlyPayment,""), "")</f>
        <v>23662.836664675746</v>
      </c>
      <c r="F271" s="9">
        <f ca="1">IFERROR(IF(LoanIsNotPaid*LoanIsGood,Principal,""), "")</f>
        <v>13098.712096781719</v>
      </c>
      <c r="G271" s="9">
        <f ca="1">IFERROR(IF(LoanIsNotPaid*LoanIsGood,InterestAmt,""), "")</f>
        <v>10564.124567894023</v>
      </c>
      <c r="H271" s="9">
        <f ca="1">IFERROR(IF(LoanIsNotPaid*LoanIsGood,EndingBalance,""), "")</f>
        <v>2804001.1726750284</v>
      </c>
    </row>
    <row r="272" spans="2:8" x14ac:dyDescent="0.35">
      <c r="B272" s="11">
        <f ca="1">IFERROR(IF(LoanIsNotPaid*LoanIsGood,PaymentNumber,""), "")</f>
        <v>264</v>
      </c>
      <c r="C272" s="7">
        <f ca="1">IFERROR(IF(LoanIsNotPaid*LoanIsGood,PaymentDate,""), "")</f>
        <v>51400</v>
      </c>
      <c r="D272" s="9">
        <f ca="1">IFERROR(IF(LoanIsNotPaid*LoanIsGood,LoanValue,""), "")</f>
        <v>2804001.1726750284</v>
      </c>
      <c r="E272" s="9">
        <f ca="1">IFERROR(IF(LoanIsNotPaid*LoanIsGood,MonthlyPayment,""), "")</f>
        <v>23662.836664675746</v>
      </c>
      <c r="F272" s="9">
        <f ca="1">IFERROR(IF(LoanIsNotPaid*LoanIsGood,Principal,""), "")</f>
        <v>13147.832267144651</v>
      </c>
      <c r="G272" s="9">
        <f ca="1">IFERROR(IF(LoanIsNotPaid*LoanIsGood,InterestAmt,""), "")</f>
        <v>10515.004397531093</v>
      </c>
      <c r="H272" s="9">
        <f ca="1">IFERROR(IF(LoanIsNotPaid*LoanIsGood,EndingBalance,""), "")</f>
        <v>2790853.3404078837</v>
      </c>
    </row>
    <row r="273" spans="2:8" x14ac:dyDescent="0.35">
      <c r="B273" s="11">
        <f ca="1">IFERROR(IF(LoanIsNotPaid*LoanIsGood,PaymentNumber,""), "")</f>
        <v>265</v>
      </c>
      <c r="C273" s="7">
        <f ca="1">IFERROR(IF(LoanIsNotPaid*LoanIsGood,PaymentDate,""), "")</f>
        <v>51430</v>
      </c>
      <c r="D273" s="9">
        <f ca="1">IFERROR(IF(LoanIsNotPaid*LoanIsGood,LoanValue,""), "")</f>
        <v>2790853.3404078837</v>
      </c>
      <c r="E273" s="9">
        <f ca="1">IFERROR(IF(LoanIsNotPaid*LoanIsGood,MonthlyPayment,""), "")</f>
        <v>23662.836664675746</v>
      </c>
      <c r="F273" s="9">
        <f ca="1">IFERROR(IF(LoanIsNotPaid*LoanIsGood,Principal,""), "")</f>
        <v>13197.136638146443</v>
      </c>
      <c r="G273" s="9">
        <f ca="1">IFERROR(IF(LoanIsNotPaid*LoanIsGood,InterestAmt,""), "")</f>
        <v>10465.700026529301</v>
      </c>
      <c r="H273" s="9">
        <f ca="1">IFERROR(IF(LoanIsNotPaid*LoanIsGood,EndingBalance,""), "")</f>
        <v>2777656.2037697397</v>
      </c>
    </row>
    <row r="274" spans="2:8" x14ac:dyDescent="0.35">
      <c r="B274" s="11">
        <f ca="1">IFERROR(IF(LoanIsNotPaid*LoanIsGood,PaymentNumber,""), "")</f>
        <v>266</v>
      </c>
      <c r="C274" s="7">
        <f ca="1">IFERROR(IF(LoanIsNotPaid*LoanIsGood,PaymentDate,""), "")</f>
        <v>51461</v>
      </c>
      <c r="D274" s="9">
        <f ca="1">IFERROR(IF(LoanIsNotPaid*LoanIsGood,LoanValue,""), "")</f>
        <v>2777656.2037697397</v>
      </c>
      <c r="E274" s="9">
        <f ca="1">IFERROR(IF(LoanIsNotPaid*LoanIsGood,MonthlyPayment,""), "")</f>
        <v>23662.836664675746</v>
      </c>
      <c r="F274" s="9">
        <f ca="1">IFERROR(IF(LoanIsNotPaid*LoanIsGood,Principal,""), "")</f>
        <v>13246.625900539491</v>
      </c>
      <c r="G274" s="9">
        <f ca="1">IFERROR(IF(LoanIsNotPaid*LoanIsGood,InterestAmt,""), "")</f>
        <v>10416.210764136249</v>
      </c>
      <c r="H274" s="9">
        <f ca="1">IFERROR(IF(LoanIsNotPaid*LoanIsGood,EndingBalance,""), "")</f>
        <v>2764409.5778691992</v>
      </c>
    </row>
    <row r="275" spans="2:8" x14ac:dyDescent="0.35">
      <c r="B275" s="11">
        <f ca="1">IFERROR(IF(LoanIsNotPaid*LoanIsGood,PaymentNumber,""), "")</f>
        <v>267</v>
      </c>
      <c r="C275" s="7">
        <f ca="1">IFERROR(IF(LoanIsNotPaid*LoanIsGood,PaymentDate,""), "")</f>
        <v>51491</v>
      </c>
      <c r="D275" s="9">
        <f ca="1">IFERROR(IF(LoanIsNotPaid*LoanIsGood,LoanValue,""), "")</f>
        <v>2764409.5778691992</v>
      </c>
      <c r="E275" s="9">
        <f ca="1">IFERROR(IF(LoanIsNotPaid*LoanIsGood,MonthlyPayment,""), "")</f>
        <v>23662.836664675746</v>
      </c>
      <c r="F275" s="9">
        <f ca="1">IFERROR(IF(LoanIsNotPaid*LoanIsGood,Principal,""), "")</f>
        <v>13296.300747666517</v>
      </c>
      <c r="G275" s="9">
        <f ca="1">IFERROR(IF(LoanIsNotPaid*LoanIsGood,InterestAmt,""), "")</f>
        <v>10366.535917009227</v>
      </c>
      <c r="H275" s="9">
        <f ca="1">IFERROR(IF(LoanIsNotPaid*LoanIsGood,EndingBalance,""), "")</f>
        <v>2751113.2771215346</v>
      </c>
    </row>
    <row r="276" spans="2:8" x14ac:dyDescent="0.35">
      <c r="B276" s="11">
        <f ca="1">IFERROR(IF(LoanIsNotPaid*LoanIsGood,PaymentNumber,""), "")</f>
        <v>268</v>
      </c>
      <c r="C276" s="7">
        <f ca="1">IFERROR(IF(LoanIsNotPaid*LoanIsGood,PaymentDate,""), "")</f>
        <v>51522</v>
      </c>
      <c r="D276" s="9">
        <f ca="1">IFERROR(IF(LoanIsNotPaid*LoanIsGood,LoanValue,""), "")</f>
        <v>2751113.2771215346</v>
      </c>
      <c r="E276" s="9">
        <f ca="1">IFERROR(IF(LoanIsNotPaid*LoanIsGood,MonthlyPayment,""), "")</f>
        <v>23662.836664675746</v>
      </c>
      <c r="F276" s="9">
        <f ca="1">IFERROR(IF(LoanIsNotPaid*LoanIsGood,Principal,""), "")</f>
        <v>13346.161875470267</v>
      </c>
      <c r="G276" s="9">
        <f ca="1">IFERROR(IF(LoanIsNotPaid*LoanIsGood,InterestAmt,""), "")</f>
        <v>10316.674789205479</v>
      </c>
      <c r="H276" s="9">
        <f ca="1">IFERROR(IF(LoanIsNotPaid*LoanIsGood,EndingBalance,""), "")</f>
        <v>2737767.1152460631</v>
      </c>
    </row>
    <row r="277" spans="2:8" x14ac:dyDescent="0.35">
      <c r="B277" s="11">
        <f ca="1">IFERROR(IF(LoanIsNotPaid*LoanIsGood,PaymentNumber,""), "")</f>
        <v>269</v>
      </c>
      <c r="C277" s="7">
        <f ca="1">IFERROR(IF(LoanIsNotPaid*LoanIsGood,PaymentDate,""), "")</f>
        <v>51553</v>
      </c>
      <c r="D277" s="9">
        <f ca="1">IFERROR(IF(LoanIsNotPaid*LoanIsGood,LoanValue,""), "")</f>
        <v>2737767.1152460631</v>
      </c>
      <c r="E277" s="9">
        <f ca="1">IFERROR(IF(LoanIsNotPaid*LoanIsGood,MonthlyPayment,""), "")</f>
        <v>23662.836664675746</v>
      </c>
      <c r="F277" s="9">
        <f ca="1">IFERROR(IF(LoanIsNotPaid*LoanIsGood,Principal,""), "")</f>
        <v>13396.20998250328</v>
      </c>
      <c r="G277" s="9">
        <f ca="1">IFERROR(IF(LoanIsNotPaid*LoanIsGood,InterestAmt,""), "")</f>
        <v>10266.626682172468</v>
      </c>
      <c r="H277" s="9">
        <f ca="1">IFERROR(IF(LoanIsNotPaid*LoanIsGood,EndingBalance,""), "")</f>
        <v>2724370.9052635618</v>
      </c>
    </row>
    <row r="278" spans="2:8" x14ac:dyDescent="0.35">
      <c r="B278" s="11">
        <f ca="1">IFERROR(IF(LoanIsNotPaid*LoanIsGood,PaymentNumber,""), "")</f>
        <v>270</v>
      </c>
      <c r="C278" s="7">
        <f ca="1">IFERROR(IF(LoanIsNotPaid*LoanIsGood,PaymentDate,""), "")</f>
        <v>51581</v>
      </c>
      <c r="D278" s="9">
        <f ca="1">IFERROR(IF(LoanIsNotPaid*LoanIsGood,LoanValue,""), "")</f>
        <v>2724370.9052635618</v>
      </c>
      <c r="E278" s="9">
        <f ca="1">IFERROR(IF(LoanIsNotPaid*LoanIsGood,MonthlyPayment,""), "")</f>
        <v>23662.836664675746</v>
      </c>
      <c r="F278" s="9">
        <f ca="1">IFERROR(IF(LoanIsNotPaid*LoanIsGood,Principal,""), "")</f>
        <v>13446.445769937667</v>
      </c>
      <c r="G278" s="9">
        <f ca="1">IFERROR(IF(LoanIsNotPaid*LoanIsGood,InterestAmt,""), "")</f>
        <v>10216.390894738077</v>
      </c>
      <c r="H278" s="9">
        <f ca="1">IFERROR(IF(LoanIsNotPaid*LoanIsGood,EndingBalance,""), "")</f>
        <v>2710924.459493624</v>
      </c>
    </row>
    <row r="279" spans="2:8" x14ac:dyDescent="0.35">
      <c r="B279" s="11">
        <f ca="1">IFERROR(IF(LoanIsNotPaid*LoanIsGood,PaymentNumber,""), "")</f>
        <v>271</v>
      </c>
      <c r="C279" s="7">
        <f ca="1">IFERROR(IF(LoanIsNotPaid*LoanIsGood,PaymentDate,""), "")</f>
        <v>51612</v>
      </c>
      <c r="D279" s="9">
        <f ca="1">IFERROR(IF(LoanIsNotPaid*LoanIsGood,LoanValue,""), "")</f>
        <v>2710924.459493624</v>
      </c>
      <c r="E279" s="9">
        <f ca="1">IFERROR(IF(LoanIsNotPaid*LoanIsGood,MonthlyPayment,""), "")</f>
        <v>23662.836664675746</v>
      </c>
      <c r="F279" s="9">
        <f ca="1">IFERROR(IF(LoanIsNotPaid*LoanIsGood,Principal,""), "")</f>
        <v>13496.869941574932</v>
      </c>
      <c r="G279" s="9">
        <f ca="1">IFERROR(IF(LoanIsNotPaid*LoanIsGood,InterestAmt,""), "")</f>
        <v>10165.966723100812</v>
      </c>
      <c r="H279" s="9">
        <f ca="1">IFERROR(IF(LoanIsNotPaid*LoanIsGood,EndingBalance,""), "")</f>
        <v>2697427.5895520505</v>
      </c>
    </row>
    <row r="280" spans="2:8" x14ac:dyDescent="0.35">
      <c r="B280" s="11">
        <f ca="1">IFERROR(IF(LoanIsNotPaid*LoanIsGood,PaymentNumber,""), "")</f>
        <v>272</v>
      </c>
      <c r="C280" s="7">
        <f ca="1">IFERROR(IF(LoanIsNotPaid*LoanIsGood,PaymentDate,""), "")</f>
        <v>51642</v>
      </c>
      <c r="D280" s="9">
        <f ca="1">IFERROR(IF(LoanIsNotPaid*LoanIsGood,LoanValue,""), "")</f>
        <v>2697427.5895520505</v>
      </c>
      <c r="E280" s="9">
        <f ca="1">IFERROR(IF(LoanIsNotPaid*LoanIsGood,MonthlyPayment,""), "")</f>
        <v>23662.836664675746</v>
      </c>
      <c r="F280" s="9">
        <f ca="1">IFERROR(IF(LoanIsNotPaid*LoanIsGood,Principal,""), "")</f>
        <v>13547.48320385584</v>
      </c>
      <c r="G280" s="9">
        <f ca="1">IFERROR(IF(LoanIsNotPaid*LoanIsGood,InterestAmt,""), "")</f>
        <v>10115.353460819908</v>
      </c>
      <c r="H280" s="9">
        <f ca="1">IFERROR(IF(LoanIsNotPaid*LoanIsGood,EndingBalance,""), "")</f>
        <v>2683880.1063481942</v>
      </c>
    </row>
    <row r="281" spans="2:8" x14ac:dyDescent="0.35">
      <c r="B281" s="11">
        <f ca="1">IFERROR(IF(LoanIsNotPaid*LoanIsGood,PaymentNumber,""), "")</f>
        <v>273</v>
      </c>
      <c r="C281" s="7">
        <f ca="1">IFERROR(IF(LoanIsNotPaid*LoanIsGood,PaymentDate,""), "")</f>
        <v>51673</v>
      </c>
      <c r="D281" s="9">
        <f ca="1">IFERROR(IF(LoanIsNotPaid*LoanIsGood,LoanValue,""), "")</f>
        <v>2683880.1063481942</v>
      </c>
      <c r="E281" s="9">
        <f ca="1">IFERROR(IF(LoanIsNotPaid*LoanIsGood,MonthlyPayment,""), "")</f>
        <v>23662.836664675746</v>
      </c>
      <c r="F281" s="9">
        <f ca="1">IFERROR(IF(LoanIsNotPaid*LoanIsGood,Principal,""), "")</f>
        <v>13598.286265870296</v>
      </c>
      <c r="G281" s="9">
        <f ca="1">IFERROR(IF(LoanIsNotPaid*LoanIsGood,InterestAmt,""), "")</f>
        <v>10064.550398805444</v>
      </c>
      <c r="H281" s="9">
        <f ca="1">IFERROR(IF(LoanIsNotPaid*LoanIsGood,EndingBalance,""), "")</f>
        <v>2670281.8200823236</v>
      </c>
    </row>
    <row r="282" spans="2:8" x14ac:dyDescent="0.35">
      <c r="B282" s="11">
        <f ca="1">IFERROR(IF(LoanIsNotPaid*LoanIsGood,PaymentNumber,""), "")</f>
        <v>274</v>
      </c>
      <c r="C282" s="7">
        <f ca="1">IFERROR(IF(LoanIsNotPaid*LoanIsGood,PaymentDate,""), "")</f>
        <v>51703</v>
      </c>
      <c r="D282" s="9">
        <f ca="1">IFERROR(IF(LoanIsNotPaid*LoanIsGood,LoanValue,""), "")</f>
        <v>2670281.8200823236</v>
      </c>
      <c r="E282" s="9">
        <f ca="1">IFERROR(IF(LoanIsNotPaid*LoanIsGood,MonthlyPayment,""), "")</f>
        <v>23662.836664675746</v>
      </c>
      <c r="F282" s="9">
        <f ca="1">IFERROR(IF(LoanIsNotPaid*LoanIsGood,Principal,""), "")</f>
        <v>13649.279839367313</v>
      </c>
      <c r="G282" s="9">
        <f ca="1">IFERROR(IF(LoanIsNotPaid*LoanIsGood,InterestAmt,""), "")</f>
        <v>10013.556825308433</v>
      </c>
      <c r="H282" s="9">
        <f ca="1">IFERROR(IF(LoanIsNotPaid*LoanIsGood,EndingBalance,""), "")</f>
        <v>2656632.540242957</v>
      </c>
    </row>
    <row r="283" spans="2:8" x14ac:dyDescent="0.35">
      <c r="B283" s="11">
        <f ca="1">IFERROR(IF(LoanIsNotPaid*LoanIsGood,PaymentNumber,""), "")</f>
        <v>275</v>
      </c>
      <c r="C283" s="7">
        <f ca="1">IFERROR(IF(LoanIsNotPaid*LoanIsGood,PaymentDate,""), "")</f>
        <v>51734</v>
      </c>
      <c r="D283" s="9">
        <f ca="1">IFERROR(IF(LoanIsNotPaid*LoanIsGood,LoanValue,""), "")</f>
        <v>2656632.540242957</v>
      </c>
      <c r="E283" s="9">
        <f ca="1">IFERROR(IF(LoanIsNotPaid*LoanIsGood,MonthlyPayment,""), "")</f>
        <v>23662.836664675746</v>
      </c>
      <c r="F283" s="9">
        <f ca="1">IFERROR(IF(LoanIsNotPaid*LoanIsGood,Principal,""), "")</f>
        <v>13700.464638764939</v>
      </c>
      <c r="G283" s="9">
        <f ca="1">IFERROR(IF(LoanIsNotPaid*LoanIsGood,InterestAmt,""), "")</f>
        <v>9962.372025910805</v>
      </c>
      <c r="H283" s="9">
        <f ca="1">IFERROR(IF(LoanIsNotPaid*LoanIsGood,EndingBalance,""), "")</f>
        <v>2642932.0756041929</v>
      </c>
    </row>
    <row r="284" spans="2:8" x14ac:dyDescent="0.35">
      <c r="B284" s="11">
        <f ca="1">IFERROR(IF(LoanIsNotPaid*LoanIsGood,PaymentNumber,""), "")</f>
        <v>276</v>
      </c>
      <c r="C284" s="7">
        <f ca="1">IFERROR(IF(LoanIsNotPaid*LoanIsGood,PaymentDate,""), "")</f>
        <v>51765</v>
      </c>
      <c r="D284" s="9">
        <f ca="1">IFERROR(IF(LoanIsNotPaid*LoanIsGood,LoanValue,""), "")</f>
        <v>2642932.0756041929</v>
      </c>
      <c r="E284" s="9">
        <f ca="1">IFERROR(IF(LoanIsNotPaid*LoanIsGood,MonthlyPayment,""), "")</f>
        <v>23662.836664675746</v>
      </c>
      <c r="F284" s="9">
        <f ca="1">IFERROR(IF(LoanIsNotPaid*LoanIsGood,Principal,""), "")</f>
        <v>13751.84138116031</v>
      </c>
      <c r="G284" s="9">
        <f ca="1">IFERROR(IF(LoanIsNotPaid*LoanIsGood,InterestAmt,""), "")</f>
        <v>9910.9952835154363</v>
      </c>
      <c r="H284" s="9">
        <f ca="1">IFERROR(IF(LoanIsNotPaid*LoanIsGood,EndingBalance,""), "")</f>
        <v>2629180.2342230342</v>
      </c>
    </row>
    <row r="285" spans="2:8" x14ac:dyDescent="0.35">
      <c r="B285" s="11">
        <f ca="1">IFERROR(IF(LoanIsNotPaid*LoanIsGood,PaymentNumber,""), "")</f>
        <v>277</v>
      </c>
      <c r="C285" s="7">
        <f ca="1">IFERROR(IF(LoanIsNotPaid*LoanIsGood,PaymentDate,""), "")</f>
        <v>51795</v>
      </c>
      <c r="D285" s="9">
        <f ca="1">IFERROR(IF(LoanIsNotPaid*LoanIsGood,LoanValue,""), "")</f>
        <v>2629180.2342230342</v>
      </c>
      <c r="E285" s="9">
        <f ca="1">IFERROR(IF(LoanIsNotPaid*LoanIsGood,MonthlyPayment,""), "")</f>
        <v>23662.836664675746</v>
      </c>
      <c r="F285" s="9">
        <f ca="1">IFERROR(IF(LoanIsNotPaid*LoanIsGood,Principal,""), "")</f>
        <v>13803.410786339658</v>
      </c>
      <c r="G285" s="9">
        <f ca="1">IFERROR(IF(LoanIsNotPaid*LoanIsGood,InterestAmt,""), "")</f>
        <v>9859.4258783360856</v>
      </c>
      <c r="H285" s="9">
        <f ca="1">IFERROR(IF(LoanIsNotPaid*LoanIsGood,EndingBalance,""), "")</f>
        <v>2615376.8234366961</v>
      </c>
    </row>
    <row r="286" spans="2:8" x14ac:dyDescent="0.35">
      <c r="B286" s="11">
        <f ca="1">IFERROR(IF(LoanIsNotPaid*LoanIsGood,PaymentNumber,""), "")</f>
        <v>278</v>
      </c>
      <c r="C286" s="7">
        <f ca="1">IFERROR(IF(LoanIsNotPaid*LoanIsGood,PaymentDate,""), "")</f>
        <v>51826</v>
      </c>
      <c r="D286" s="9">
        <f ca="1">IFERROR(IF(LoanIsNotPaid*LoanIsGood,LoanValue,""), "")</f>
        <v>2615376.8234366961</v>
      </c>
      <c r="E286" s="9">
        <f ca="1">IFERROR(IF(LoanIsNotPaid*LoanIsGood,MonthlyPayment,""), "")</f>
        <v>23662.836664675746</v>
      </c>
      <c r="F286" s="9">
        <f ca="1">IFERROR(IF(LoanIsNotPaid*LoanIsGood,Principal,""), "")</f>
        <v>13855.173576788431</v>
      </c>
      <c r="G286" s="9">
        <f ca="1">IFERROR(IF(LoanIsNotPaid*LoanIsGood,InterestAmt,""), "")</f>
        <v>9807.6630878873093</v>
      </c>
      <c r="H286" s="9">
        <f ca="1">IFERROR(IF(LoanIsNotPaid*LoanIsGood,EndingBalance,""), "")</f>
        <v>2601521.6498599071</v>
      </c>
    </row>
    <row r="287" spans="2:8" x14ac:dyDescent="0.35">
      <c r="B287" s="11">
        <f ca="1">IFERROR(IF(LoanIsNotPaid*LoanIsGood,PaymentNumber,""), "")</f>
        <v>279</v>
      </c>
      <c r="C287" s="7">
        <f ca="1">IFERROR(IF(LoanIsNotPaid*LoanIsGood,PaymentDate,""), "")</f>
        <v>51856</v>
      </c>
      <c r="D287" s="9">
        <f ca="1">IFERROR(IF(LoanIsNotPaid*LoanIsGood,LoanValue,""), "")</f>
        <v>2601521.6498599071</v>
      </c>
      <c r="E287" s="9">
        <f ca="1">IFERROR(IF(LoanIsNotPaid*LoanIsGood,MonthlyPayment,""), "")</f>
        <v>23662.836664675746</v>
      </c>
      <c r="F287" s="9">
        <f ca="1">IFERROR(IF(LoanIsNotPaid*LoanIsGood,Principal,""), "")</f>
        <v>13907.13047770139</v>
      </c>
      <c r="G287" s="9">
        <f ca="1">IFERROR(IF(LoanIsNotPaid*LoanIsGood,InterestAmt,""), "")</f>
        <v>9755.7061869743538</v>
      </c>
      <c r="H287" s="9">
        <f ca="1">IFERROR(IF(LoanIsNotPaid*LoanIsGood,EndingBalance,""), "")</f>
        <v>2587614.5193822067</v>
      </c>
    </row>
    <row r="288" spans="2:8" x14ac:dyDescent="0.35">
      <c r="B288" s="11">
        <f ca="1">IFERROR(IF(LoanIsNotPaid*LoanIsGood,PaymentNumber,""), "")</f>
        <v>280</v>
      </c>
      <c r="C288" s="7">
        <f ca="1">IFERROR(IF(LoanIsNotPaid*LoanIsGood,PaymentDate,""), "")</f>
        <v>51887</v>
      </c>
      <c r="D288" s="9">
        <f ca="1">IFERROR(IF(LoanIsNotPaid*LoanIsGood,LoanValue,""), "")</f>
        <v>2587614.5193822067</v>
      </c>
      <c r="E288" s="9">
        <f ca="1">IFERROR(IF(LoanIsNotPaid*LoanIsGood,MonthlyPayment,""), "")</f>
        <v>23662.836664675746</v>
      </c>
      <c r="F288" s="9">
        <f ca="1">IFERROR(IF(LoanIsNotPaid*LoanIsGood,Principal,""), "")</f>
        <v>13959.282216992771</v>
      </c>
      <c r="G288" s="9">
        <f ca="1">IFERROR(IF(LoanIsNotPaid*LoanIsGood,InterestAmt,""), "")</f>
        <v>9703.5544476829746</v>
      </c>
      <c r="H288" s="9">
        <f ca="1">IFERROR(IF(LoanIsNotPaid*LoanIsGood,EndingBalance,""), "")</f>
        <v>2573655.2371652145</v>
      </c>
    </row>
    <row r="289" spans="2:8" x14ac:dyDescent="0.35">
      <c r="B289" s="11">
        <f ca="1">IFERROR(IF(LoanIsNotPaid*LoanIsGood,PaymentNumber,""), "")</f>
        <v>281</v>
      </c>
      <c r="C289" s="7">
        <f ca="1">IFERROR(IF(LoanIsNotPaid*LoanIsGood,PaymentDate,""), "")</f>
        <v>51918</v>
      </c>
      <c r="D289" s="9">
        <f ca="1">IFERROR(IF(LoanIsNotPaid*LoanIsGood,LoanValue,""), "")</f>
        <v>2573655.2371652145</v>
      </c>
      <c r="E289" s="9">
        <f ca="1">IFERROR(IF(LoanIsNotPaid*LoanIsGood,MonthlyPayment,""), "")</f>
        <v>23662.836664675746</v>
      </c>
      <c r="F289" s="9">
        <f ca="1">IFERROR(IF(LoanIsNotPaid*LoanIsGood,Principal,""), "")</f>
        <v>14011.629525306493</v>
      </c>
      <c r="G289" s="9">
        <f ca="1">IFERROR(IF(LoanIsNotPaid*LoanIsGood,InterestAmt,""), "")</f>
        <v>9651.2071393692549</v>
      </c>
      <c r="H289" s="9">
        <f ca="1">IFERROR(IF(LoanIsNotPaid*LoanIsGood,EndingBalance,""), "")</f>
        <v>2559643.6076399088</v>
      </c>
    </row>
    <row r="290" spans="2:8" x14ac:dyDescent="0.35">
      <c r="B290" s="11">
        <f ca="1">IFERROR(IF(LoanIsNotPaid*LoanIsGood,PaymentNumber,""), "")</f>
        <v>282</v>
      </c>
      <c r="C290" s="7">
        <f ca="1">IFERROR(IF(LoanIsNotPaid*LoanIsGood,PaymentDate,""), "")</f>
        <v>51946</v>
      </c>
      <c r="D290" s="9">
        <f ca="1">IFERROR(IF(LoanIsNotPaid*LoanIsGood,LoanValue,""), "")</f>
        <v>2559643.6076399088</v>
      </c>
      <c r="E290" s="9">
        <f ca="1">IFERROR(IF(LoanIsNotPaid*LoanIsGood,MonthlyPayment,""), "")</f>
        <v>23662.836664675746</v>
      </c>
      <c r="F290" s="9">
        <f ca="1">IFERROR(IF(LoanIsNotPaid*LoanIsGood,Principal,""), "")</f>
        <v>14064.173136026391</v>
      </c>
      <c r="G290" s="9">
        <f ca="1">IFERROR(IF(LoanIsNotPaid*LoanIsGood,InterestAmt,""), "")</f>
        <v>9598.6635286493529</v>
      </c>
      <c r="H290" s="9">
        <f ca="1">IFERROR(IF(LoanIsNotPaid*LoanIsGood,EndingBalance,""), "")</f>
        <v>2545579.4345038813</v>
      </c>
    </row>
    <row r="291" spans="2:8" x14ac:dyDescent="0.35">
      <c r="B291" s="11">
        <f ca="1">IFERROR(IF(LoanIsNotPaid*LoanIsGood,PaymentNumber,""), "")</f>
        <v>283</v>
      </c>
      <c r="C291" s="7">
        <f ca="1">IFERROR(IF(LoanIsNotPaid*LoanIsGood,PaymentDate,""), "")</f>
        <v>51977</v>
      </c>
      <c r="D291" s="9">
        <f ca="1">IFERROR(IF(LoanIsNotPaid*LoanIsGood,LoanValue,""), "")</f>
        <v>2545579.4345038813</v>
      </c>
      <c r="E291" s="9">
        <f ca="1">IFERROR(IF(LoanIsNotPaid*LoanIsGood,MonthlyPayment,""), "")</f>
        <v>23662.836664675746</v>
      </c>
      <c r="F291" s="9">
        <f ca="1">IFERROR(IF(LoanIsNotPaid*LoanIsGood,Principal,""), "")</f>
        <v>14116.91378528649</v>
      </c>
      <c r="G291" s="9">
        <f ca="1">IFERROR(IF(LoanIsNotPaid*LoanIsGood,InterestAmt,""), "")</f>
        <v>9545.9228793892544</v>
      </c>
      <c r="H291" s="9">
        <f ca="1">IFERROR(IF(LoanIsNotPaid*LoanIsGood,EndingBalance,""), "")</f>
        <v>2531462.5207185969</v>
      </c>
    </row>
    <row r="292" spans="2:8" x14ac:dyDescent="0.35">
      <c r="B292" s="11">
        <f ca="1">IFERROR(IF(LoanIsNotPaid*LoanIsGood,PaymentNumber,""), "")</f>
        <v>284</v>
      </c>
      <c r="C292" s="7">
        <f ca="1">IFERROR(IF(LoanIsNotPaid*LoanIsGood,PaymentDate,""), "")</f>
        <v>52007</v>
      </c>
      <c r="D292" s="9">
        <f ca="1">IFERROR(IF(LoanIsNotPaid*LoanIsGood,LoanValue,""), "")</f>
        <v>2531462.5207185969</v>
      </c>
      <c r="E292" s="9">
        <f ca="1">IFERROR(IF(LoanIsNotPaid*LoanIsGood,MonthlyPayment,""), "")</f>
        <v>23662.836664675746</v>
      </c>
      <c r="F292" s="9">
        <f ca="1">IFERROR(IF(LoanIsNotPaid*LoanIsGood,Principal,""), "")</f>
        <v>14169.852211981315</v>
      </c>
      <c r="G292" s="9">
        <f ca="1">IFERROR(IF(LoanIsNotPaid*LoanIsGood,InterestAmt,""), "")</f>
        <v>9492.9844526944289</v>
      </c>
      <c r="H292" s="9">
        <f ca="1">IFERROR(IF(LoanIsNotPaid*LoanIsGood,EndingBalance,""), "")</f>
        <v>2517292.6685066149</v>
      </c>
    </row>
    <row r="293" spans="2:8" x14ac:dyDescent="0.35">
      <c r="B293" s="11">
        <f ca="1">IFERROR(IF(LoanIsNotPaid*LoanIsGood,PaymentNumber,""), "")</f>
        <v>285</v>
      </c>
      <c r="C293" s="7">
        <f ca="1">IFERROR(IF(LoanIsNotPaid*LoanIsGood,PaymentDate,""), "")</f>
        <v>52038</v>
      </c>
      <c r="D293" s="9">
        <f ca="1">IFERROR(IF(LoanIsNotPaid*LoanIsGood,LoanValue,""), "")</f>
        <v>2517292.6685066149</v>
      </c>
      <c r="E293" s="9">
        <f ca="1">IFERROR(IF(LoanIsNotPaid*LoanIsGood,MonthlyPayment,""), "")</f>
        <v>23662.836664675746</v>
      </c>
      <c r="F293" s="9">
        <f ca="1">IFERROR(IF(LoanIsNotPaid*LoanIsGood,Principal,""), "")</f>
        <v>14222.989157776245</v>
      </c>
      <c r="G293" s="9">
        <f ca="1">IFERROR(IF(LoanIsNotPaid*LoanIsGood,InterestAmt,""), "")</f>
        <v>9439.8475068994994</v>
      </c>
      <c r="H293" s="9">
        <f ca="1">IFERROR(IF(LoanIsNotPaid*LoanIsGood,EndingBalance,""), "")</f>
        <v>2503069.6793488394</v>
      </c>
    </row>
    <row r="294" spans="2:8" x14ac:dyDescent="0.35">
      <c r="B294" s="11">
        <f ca="1">IFERROR(IF(LoanIsNotPaid*LoanIsGood,PaymentNumber,""), "")</f>
        <v>286</v>
      </c>
      <c r="C294" s="7">
        <f ca="1">IFERROR(IF(LoanIsNotPaid*LoanIsGood,PaymentDate,""), "")</f>
        <v>52068</v>
      </c>
      <c r="D294" s="9">
        <f ca="1">IFERROR(IF(LoanIsNotPaid*LoanIsGood,LoanValue,""), "")</f>
        <v>2503069.6793488394</v>
      </c>
      <c r="E294" s="9">
        <f ca="1">IFERROR(IF(LoanIsNotPaid*LoanIsGood,MonthlyPayment,""), "")</f>
        <v>23662.836664675746</v>
      </c>
      <c r="F294" s="9">
        <f ca="1">IFERROR(IF(LoanIsNotPaid*LoanIsGood,Principal,""), "")</f>
        <v>14276.325367117905</v>
      </c>
      <c r="G294" s="9">
        <f ca="1">IFERROR(IF(LoanIsNotPaid*LoanIsGood,InterestAmt,""), "")</f>
        <v>9386.5112975578395</v>
      </c>
      <c r="H294" s="9">
        <f ca="1">IFERROR(IF(LoanIsNotPaid*LoanIsGood,EndingBalance,""), "")</f>
        <v>2488793.353981724</v>
      </c>
    </row>
    <row r="295" spans="2:8" x14ac:dyDescent="0.35">
      <c r="B295" s="11">
        <f ca="1">IFERROR(IF(LoanIsNotPaid*LoanIsGood,PaymentNumber,""), "")</f>
        <v>287</v>
      </c>
      <c r="C295" s="7">
        <f ca="1">IFERROR(IF(LoanIsNotPaid*LoanIsGood,PaymentDate,""), "")</f>
        <v>52099</v>
      </c>
      <c r="D295" s="9">
        <f ca="1">IFERROR(IF(LoanIsNotPaid*LoanIsGood,LoanValue,""), "")</f>
        <v>2488793.353981724</v>
      </c>
      <c r="E295" s="9">
        <f ca="1">IFERROR(IF(LoanIsNotPaid*LoanIsGood,MonthlyPayment,""), "")</f>
        <v>23662.836664675746</v>
      </c>
      <c r="F295" s="9">
        <f ca="1">IFERROR(IF(LoanIsNotPaid*LoanIsGood,Principal,""), "")</f>
        <v>14329.861587244597</v>
      </c>
      <c r="G295" s="9">
        <f ca="1">IFERROR(IF(LoanIsNotPaid*LoanIsGood,InterestAmt,""), "")</f>
        <v>9332.9750774311451</v>
      </c>
      <c r="H295" s="9">
        <f ca="1">IFERROR(IF(LoanIsNotPaid*LoanIsGood,EndingBalance,""), "")</f>
        <v>2474463.4923944809</v>
      </c>
    </row>
    <row r="296" spans="2:8" x14ac:dyDescent="0.35">
      <c r="B296" s="11">
        <f ca="1">IFERROR(IF(LoanIsNotPaid*LoanIsGood,PaymentNumber,""), "")</f>
        <v>288</v>
      </c>
      <c r="C296" s="7">
        <f ca="1">IFERROR(IF(LoanIsNotPaid*LoanIsGood,PaymentDate,""), "")</f>
        <v>52130</v>
      </c>
      <c r="D296" s="9">
        <f ca="1">IFERROR(IF(LoanIsNotPaid*LoanIsGood,LoanValue,""), "")</f>
        <v>2474463.4923944809</v>
      </c>
      <c r="E296" s="9">
        <f ca="1">IFERROR(IF(LoanIsNotPaid*LoanIsGood,MonthlyPayment,""), "")</f>
        <v>23662.836664675746</v>
      </c>
      <c r="F296" s="9">
        <f ca="1">IFERROR(IF(LoanIsNotPaid*LoanIsGood,Principal,""), "")</f>
        <v>14383.598568196765</v>
      </c>
      <c r="G296" s="9">
        <f ca="1">IFERROR(IF(LoanIsNotPaid*LoanIsGood,InterestAmt,""), "")</f>
        <v>9279.2380964789772</v>
      </c>
      <c r="H296" s="9">
        <f ca="1">IFERROR(IF(LoanIsNotPaid*LoanIsGood,EndingBalance,""), "")</f>
        <v>2460079.8938262835</v>
      </c>
    </row>
    <row r="297" spans="2:8" x14ac:dyDescent="0.35">
      <c r="B297" s="11">
        <f ca="1">IFERROR(IF(LoanIsNotPaid*LoanIsGood,PaymentNumber,""), "")</f>
        <v>289</v>
      </c>
      <c r="C297" s="7">
        <f ca="1">IFERROR(IF(LoanIsNotPaid*LoanIsGood,PaymentDate,""), "")</f>
        <v>52160</v>
      </c>
      <c r="D297" s="9">
        <f ca="1">IFERROR(IF(LoanIsNotPaid*LoanIsGood,LoanValue,""), "")</f>
        <v>2460079.8938262835</v>
      </c>
      <c r="E297" s="9">
        <f ca="1">IFERROR(IF(LoanIsNotPaid*LoanIsGood,MonthlyPayment,""), "")</f>
        <v>23662.836664675746</v>
      </c>
      <c r="F297" s="9">
        <f ca="1">IFERROR(IF(LoanIsNotPaid*LoanIsGood,Principal,""), "")</f>
        <v>14437.537062827503</v>
      </c>
      <c r="G297" s="9">
        <f ca="1">IFERROR(IF(LoanIsNotPaid*LoanIsGood,InterestAmt,""), "")</f>
        <v>9225.2996018482409</v>
      </c>
      <c r="H297" s="9">
        <f ca="1">IFERROR(IF(LoanIsNotPaid*LoanIsGood,EndingBalance,""), "")</f>
        <v>2445642.356763456</v>
      </c>
    </row>
    <row r="298" spans="2:8" x14ac:dyDescent="0.35">
      <c r="B298" s="11">
        <f ca="1">IFERROR(IF(LoanIsNotPaid*LoanIsGood,PaymentNumber,""), "")</f>
        <v>290</v>
      </c>
      <c r="C298" s="7">
        <f ca="1">IFERROR(IF(LoanIsNotPaid*LoanIsGood,PaymentDate,""), "")</f>
        <v>52191</v>
      </c>
      <c r="D298" s="9">
        <f ca="1">IFERROR(IF(LoanIsNotPaid*LoanIsGood,LoanValue,""), "")</f>
        <v>2445642.356763456</v>
      </c>
      <c r="E298" s="9">
        <f ca="1">IFERROR(IF(LoanIsNotPaid*LoanIsGood,MonthlyPayment,""), "")</f>
        <v>23662.836664675746</v>
      </c>
      <c r="F298" s="9">
        <f ca="1">IFERROR(IF(LoanIsNotPaid*LoanIsGood,Principal,""), "")</f>
        <v>14491.677826813106</v>
      </c>
      <c r="G298" s="9">
        <f ca="1">IFERROR(IF(LoanIsNotPaid*LoanIsGood,InterestAmt,""), "")</f>
        <v>9171.1588378626384</v>
      </c>
      <c r="H298" s="9">
        <f ca="1">IFERROR(IF(LoanIsNotPaid*LoanIsGood,EndingBalance,""), "")</f>
        <v>2431150.6789366435</v>
      </c>
    </row>
    <row r="299" spans="2:8" x14ac:dyDescent="0.35">
      <c r="B299" s="11">
        <f ca="1">IFERROR(IF(LoanIsNotPaid*LoanIsGood,PaymentNumber,""), "")</f>
        <v>291</v>
      </c>
      <c r="C299" s="7">
        <f ca="1">IFERROR(IF(LoanIsNotPaid*LoanIsGood,PaymentDate,""), "")</f>
        <v>52221</v>
      </c>
      <c r="D299" s="9">
        <f ca="1">IFERROR(IF(LoanIsNotPaid*LoanIsGood,LoanValue,""), "")</f>
        <v>2431150.6789366435</v>
      </c>
      <c r="E299" s="9">
        <f ca="1">IFERROR(IF(LoanIsNotPaid*LoanIsGood,MonthlyPayment,""), "")</f>
        <v>23662.836664675746</v>
      </c>
      <c r="F299" s="9">
        <f ca="1">IFERROR(IF(LoanIsNotPaid*LoanIsGood,Principal,""), "")</f>
        <v>14546.021618663655</v>
      </c>
      <c r="G299" s="9">
        <f ca="1">IFERROR(IF(LoanIsNotPaid*LoanIsGood,InterestAmt,""), "")</f>
        <v>9116.8150460120905</v>
      </c>
      <c r="H299" s="9">
        <f ca="1">IFERROR(IF(LoanIsNotPaid*LoanIsGood,EndingBalance,""), "")</f>
        <v>2416604.6573179793</v>
      </c>
    </row>
    <row r="300" spans="2:8" x14ac:dyDescent="0.35">
      <c r="B300" s="11">
        <f ca="1">IFERROR(IF(LoanIsNotPaid*LoanIsGood,PaymentNumber,""), "")</f>
        <v>292</v>
      </c>
      <c r="C300" s="7">
        <f ca="1">IFERROR(IF(LoanIsNotPaid*LoanIsGood,PaymentDate,""), "")</f>
        <v>52252</v>
      </c>
      <c r="D300" s="9">
        <f ca="1">IFERROR(IF(LoanIsNotPaid*LoanIsGood,LoanValue,""), "")</f>
        <v>2416604.6573179793</v>
      </c>
      <c r="E300" s="9">
        <f ca="1">IFERROR(IF(LoanIsNotPaid*LoanIsGood,MonthlyPayment,""), "")</f>
        <v>23662.836664675746</v>
      </c>
      <c r="F300" s="9">
        <f ca="1">IFERROR(IF(LoanIsNotPaid*LoanIsGood,Principal,""), "")</f>
        <v>14600.569199733643</v>
      </c>
      <c r="G300" s="9">
        <f ca="1">IFERROR(IF(LoanIsNotPaid*LoanIsGood,InterestAmt,""), "")</f>
        <v>9062.2674649421006</v>
      </c>
      <c r="H300" s="9">
        <f ca="1">IFERROR(IF(LoanIsNotPaid*LoanIsGood,EndingBalance,""), "")</f>
        <v>2402004.0881182477</v>
      </c>
    </row>
    <row r="301" spans="2:8" x14ac:dyDescent="0.35">
      <c r="B301" s="11">
        <f ca="1">IFERROR(IF(LoanIsNotPaid*LoanIsGood,PaymentNumber,""), "")</f>
        <v>293</v>
      </c>
      <c r="C301" s="7">
        <f ca="1">IFERROR(IF(LoanIsNotPaid*LoanIsGood,PaymentDate,""), "")</f>
        <v>52283</v>
      </c>
      <c r="D301" s="9">
        <f ca="1">IFERROR(IF(LoanIsNotPaid*LoanIsGood,LoanValue,""), "")</f>
        <v>2402004.0881182477</v>
      </c>
      <c r="E301" s="9">
        <f ca="1">IFERROR(IF(LoanIsNotPaid*LoanIsGood,MonthlyPayment,""), "")</f>
        <v>23662.836664675746</v>
      </c>
      <c r="F301" s="9">
        <f ca="1">IFERROR(IF(LoanIsNotPaid*LoanIsGood,Principal,""), "")</f>
        <v>14655.321334232645</v>
      </c>
      <c r="G301" s="9">
        <f ca="1">IFERROR(IF(LoanIsNotPaid*LoanIsGood,InterestAmt,""), "")</f>
        <v>9007.5153304431005</v>
      </c>
      <c r="H301" s="9">
        <f ca="1">IFERROR(IF(LoanIsNotPaid*LoanIsGood,EndingBalance,""), "")</f>
        <v>2387348.766784016</v>
      </c>
    </row>
    <row r="302" spans="2:8" x14ac:dyDescent="0.35">
      <c r="B302" s="11">
        <f ca="1">IFERROR(IF(LoanIsNotPaid*LoanIsGood,PaymentNumber,""), "")</f>
        <v>294</v>
      </c>
      <c r="C302" s="7">
        <f ca="1">IFERROR(IF(LoanIsNotPaid*LoanIsGood,PaymentDate,""), "")</f>
        <v>52311</v>
      </c>
      <c r="D302" s="9">
        <f ca="1">IFERROR(IF(LoanIsNotPaid*LoanIsGood,LoanValue,""), "")</f>
        <v>2387348.766784016</v>
      </c>
      <c r="E302" s="9">
        <f ca="1">IFERROR(IF(LoanIsNotPaid*LoanIsGood,MonthlyPayment,""), "")</f>
        <v>23662.836664675746</v>
      </c>
      <c r="F302" s="9">
        <f ca="1">IFERROR(IF(LoanIsNotPaid*LoanIsGood,Principal,""), "")</f>
        <v>14710.278789236017</v>
      </c>
      <c r="G302" s="9">
        <f ca="1">IFERROR(IF(LoanIsNotPaid*LoanIsGood,InterestAmt,""), "")</f>
        <v>8952.5578754397266</v>
      </c>
      <c r="H302" s="9">
        <f ca="1">IFERROR(IF(LoanIsNotPaid*LoanIsGood,EndingBalance,""), "")</f>
        <v>2372638.4879947808</v>
      </c>
    </row>
    <row r="303" spans="2:8" x14ac:dyDescent="0.35">
      <c r="B303" s="11">
        <f ca="1">IFERROR(IF(LoanIsNotPaid*LoanIsGood,PaymentNumber,""), "")</f>
        <v>295</v>
      </c>
      <c r="C303" s="7">
        <f ca="1">IFERROR(IF(LoanIsNotPaid*LoanIsGood,PaymentDate,""), "")</f>
        <v>52342</v>
      </c>
      <c r="D303" s="9">
        <f ca="1">IFERROR(IF(LoanIsNotPaid*LoanIsGood,LoanValue,""), "")</f>
        <v>2372638.4879947808</v>
      </c>
      <c r="E303" s="9">
        <f ca="1">IFERROR(IF(LoanIsNotPaid*LoanIsGood,MonthlyPayment,""), "")</f>
        <v>23662.836664675746</v>
      </c>
      <c r="F303" s="9">
        <f ca="1">IFERROR(IF(LoanIsNotPaid*LoanIsGood,Principal,""), "")</f>
        <v>14765.442334695654</v>
      </c>
      <c r="G303" s="9">
        <f ca="1">IFERROR(IF(LoanIsNotPaid*LoanIsGood,InterestAmt,""), "")</f>
        <v>8897.3943299800922</v>
      </c>
      <c r="H303" s="9">
        <f ca="1">IFERROR(IF(LoanIsNotPaid*LoanIsGood,EndingBalance,""), "")</f>
        <v>2357873.045660086</v>
      </c>
    </row>
    <row r="304" spans="2:8" x14ac:dyDescent="0.35">
      <c r="B304" s="11">
        <f ca="1">IFERROR(IF(LoanIsNotPaid*LoanIsGood,PaymentNumber,""), "")</f>
        <v>296</v>
      </c>
      <c r="C304" s="7">
        <f ca="1">IFERROR(IF(LoanIsNotPaid*LoanIsGood,PaymentDate,""), "")</f>
        <v>52372</v>
      </c>
      <c r="D304" s="9">
        <f ca="1">IFERROR(IF(LoanIsNotPaid*LoanIsGood,LoanValue,""), "")</f>
        <v>2357873.045660086</v>
      </c>
      <c r="E304" s="9">
        <f ca="1">IFERROR(IF(LoanIsNotPaid*LoanIsGood,MonthlyPayment,""), "")</f>
        <v>23662.836664675746</v>
      </c>
      <c r="F304" s="9">
        <f ca="1">IFERROR(IF(LoanIsNotPaid*LoanIsGood,Principal,""), "")</f>
        <v>14820.812743450762</v>
      </c>
      <c r="G304" s="9">
        <f ca="1">IFERROR(IF(LoanIsNotPaid*LoanIsGood,InterestAmt,""), "")</f>
        <v>8842.0239212249835</v>
      </c>
      <c r="H304" s="9">
        <f ca="1">IFERROR(IF(LoanIsNotPaid*LoanIsGood,EndingBalance,""), "")</f>
        <v>2343052.2329166345</v>
      </c>
    </row>
    <row r="305" spans="2:8" x14ac:dyDescent="0.35">
      <c r="B305" s="11">
        <f ca="1">IFERROR(IF(LoanIsNotPaid*LoanIsGood,PaymentNumber,""), "")</f>
        <v>297</v>
      </c>
      <c r="C305" s="7">
        <f ca="1">IFERROR(IF(LoanIsNotPaid*LoanIsGood,PaymentDate,""), "")</f>
        <v>52403</v>
      </c>
      <c r="D305" s="9">
        <f ca="1">IFERROR(IF(LoanIsNotPaid*LoanIsGood,LoanValue,""), "")</f>
        <v>2343052.2329166345</v>
      </c>
      <c r="E305" s="9">
        <f ca="1">IFERROR(IF(LoanIsNotPaid*LoanIsGood,MonthlyPayment,""), "")</f>
        <v>23662.836664675746</v>
      </c>
      <c r="F305" s="9">
        <f ca="1">IFERROR(IF(LoanIsNotPaid*LoanIsGood,Principal,""), "")</f>
        <v>14876.390791238702</v>
      </c>
      <c r="G305" s="9">
        <f ca="1">IFERROR(IF(LoanIsNotPaid*LoanIsGood,InterestAmt,""), "")</f>
        <v>8786.4458734370419</v>
      </c>
      <c r="H305" s="9">
        <f ca="1">IFERROR(IF(LoanIsNotPaid*LoanIsGood,EndingBalance,""), "")</f>
        <v>2328175.8421253972</v>
      </c>
    </row>
    <row r="306" spans="2:8" x14ac:dyDescent="0.35">
      <c r="B306" s="11">
        <f ca="1">IFERROR(IF(LoanIsNotPaid*LoanIsGood,PaymentNumber,""), "")</f>
        <v>298</v>
      </c>
      <c r="C306" s="7">
        <f ca="1">IFERROR(IF(LoanIsNotPaid*LoanIsGood,PaymentDate,""), "")</f>
        <v>52433</v>
      </c>
      <c r="D306" s="9">
        <f ca="1">IFERROR(IF(LoanIsNotPaid*LoanIsGood,LoanValue,""), "")</f>
        <v>2328175.8421253972</v>
      </c>
      <c r="E306" s="9">
        <f ca="1">IFERROR(IF(LoanIsNotPaid*LoanIsGood,MonthlyPayment,""), "")</f>
        <v>23662.836664675746</v>
      </c>
      <c r="F306" s="9">
        <f ca="1">IFERROR(IF(LoanIsNotPaid*LoanIsGood,Principal,""), "")</f>
        <v>14932.177256705845</v>
      </c>
      <c r="G306" s="9">
        <f ca="1">IFERROR(IF(LoanIsNotPaid*LoanIsGood,InterestAmt,""), "")</f>
        <v>8730.6594079698971</v>
      </c>
      <c r="H306" s="9">
        <f ca="1">IFERROR(IF(LoanIsNotPaid*LoanIsGood,EndingBalance,""), "")</f>
        <v>2313243.6648686919</v>
      </c>
    </row>
    <row r="307" spans="2:8" x14ac:dyDescent="0.35">
      <c r="B307" s="11">
        <f ca="1">IFERROR(IF(LoanIsNotPaid*LoanIsGood,PaymentNumber,""), "")</f>
        <v>299</v>
      </c>
      <c r="C307" s="7">
        <f ca="1">IFERROR(IF(LoanIsNotPaid*LoanIsGood,PaymentDate,""), "")</f>
        <v>52464</v>
      </c>
      <c r="D307" s="9">
        <f ca="1">IFERROR(IF(LoanIsNotPaid*LoanIsGood,LoanValue,""), "")</f>
        <v>2313243.6648686919</v>
      </c>
      <c r="E307" s="9">
        <f ca="1">IFERROR(IF(LoanIsNotPaid*LoanIsGood,MonthlyPayment,""), "")</f>
        <v>23662.836664675746</v>
      </c>
      <c r="F307" s="9">
        <f ca="1">IFERROR(IF(LoanIsNotPaid*LoanIsGood,Principal,""), "")</f>
        <v>14988.172921418496</v>
      </c>
      <c r="G307" s="9">
        <f ca="1">IFERROR(IF(LoanIsNotPaid*LoanIsGood,InterestAmt,""), "")</f>
        <v>8674.6637432572516</v>
      </c>
      <c r="H307" s="9">
        <f ca="1">IFERROR(IF(LoanIsNotPaid*LoanIsGood,EndingBalance,""), "")</f>
        <v>2298255.4919472728</v>
      </c>
    </row>
    <row r="308" spans="2:8" x14ac:dyDescent="0.35">
      <c r="B308" s="11">
        <f ca="1">IFERROR(IF(LoanIsNotPaid*LoanIsGood,PaymentNumber,""), "")</f>
        <v>300</v>
      </c>
      <c r="C308" s="7">
        <f ca="1">IFERROR(IF(LoanIsNotPaid*LoanIsGood,PaymentDate,""), "")</f>
        <v>52495</v>
      </c>
      <c r="D308" s="9">
        <f ca="1">IFERROR(IF(LoanIsNotPaid*LoanIsGood,LoanValue,""), "")</f>
        <v>2298255.4919472728</v>
      </c>
      <c r="E308" s="9">
        <f ca="1">IFERROR(IF(LoanIsNotPaid*LoanIsGood,MonthlyPayment,""), "")</f>
        <v>23662.836664675746</v>
      </c>
      <c r="F308" s="9">
        <f ca="1">IFERROR(IF(LoanIsNotPaid*LoanIsGood,Principal,""), "")</f>
        <v>15044.378569873814</v>
      </c>
      <c r="G308" s="9">
        <f ca="1">IFERROR(IF(LoanIsNotPaid*LoanIsGood,InterestAmt,""), "")</f>
        <v>8618.458094801932</v>
      </c>
      <c r="H308" s="9">
        <f ca="1">IFERROR(IF(LoanIsNotPaid*LoanIsGood,EndingBalance,""), "")</f>
        <v>2283211.1133774016</v>
      </c>
    </row>
    <row r="309" spans="2:8" x14ac:dyDescent="0.35">
      <c r="B309" s="11">
        <f ca="1">IFERROR(IF(LoanIsNotPaid*LoanIsGood,PaymentNumber,""), "")</f>
        <v>301</v>
      </c>
      <c r="C309" s="7">
        <f ca="1">IFERROR(IF(LoanIsNotPaid*LoanIsGood,PaymentDate,""), "")</f>
        <v>52525</v>
      </c>
      <c r="D309" s="9">
        <f ca="1">IFERROR(IF(LoanIsNotPaid*LoanIsGood,LoanValue,""), "")</f>
        <v>2283211.1133774016</v>
      </c>
      <c r="E309" s="9">
        <f ca="1">IFERROR(IF(LoanIsNotPaid*LoanIsGood,MonthlyPayment,""), "")</f>
        <v>23662.836664675746</v>
      </c>
      <c r="F309" s="9">
        <f ca="1">IFERROR(IF(LoanIsNotPaid*LoanIsGood,Principal,""), "")</f>
        <v>15100.79498951084</v>
      </c>
      <c r="G309" s="9">
        <f ca="1">IFERROR(IF(LoanIsNotPaid*LoanIsGood,InterestAmt,""), "")</f>
        <v>8562.0416751649045</v>
      </c>
      <c r="H309" s="9">
        <f ca="1">IFERROR(IF(LoanIsNotPaid*LoanIsGood,EndingBalance,""), "")</f>
        <v>2268110.3183878902</v>
      </c>
    </row>
    <row r="310" spans="2:8" x14ac:dyDescent="0.35">
      <c r="B310" s="11">
        <f ca="1">IFERROR(IF(LoanIsNotPaid*LoanIsGood,PaymentNumber,""), "")</f>
        <v>302</v>
      </c>
      <c r="C310" s="7">
        <f ca="1">IFERROR(IF(LoanIsNotPaid*LoanIsGood,PaymentDate,""), "")</f>
        <v>52556</v>
      </c>
      <c r="D310" s="9">
        <f ca="1">IFERROR(IF(LoanIsNotPaid*LoanIsGood,LoanValue,""), "")</f>
        <v>2268110.3183878902</v>
      </c>
      <c r="E310" s="9">
        <f ca="1">IFERROR(IF(LoanIsNotPaid*LoanIsGood,MonthlyPayment,""), "")</f>
        <v>23662.836664675746</v>
      </c>
      <c r="F310" s="9">
        <f ca="1">IFERROR(IF(LoanIsNotPaid*LoanIsGood,Principal,""), "")</f>
        <v>15157.422970721505</v>
      </c>
      <c r="G310" s="9">
        <f ca="1">IFERROR(IF(LoanIsNotPaid*LoanIsGood,InterestAmt,""), "")</f>
        <v>8505.4136939542386</v>
      </c>
      <c r="H310" s="9">
        <f ca="1">IFERROR(IF(LoanIsNotPaid*LoanIsGood,EndingBalance,""), "")</f>
        <v>2252952.8954171687</v>
      </c>
    </row>
    <row r="311" spans="2:8" x14ac:dyDescent="0.35">
      <c r="B311" s="11">
        <f ca="1">IFERROR(IF(LoanIsNotPaid*LoanIsGood,PaymentNumber,""), "")</f>
        <v>303</v>
      </c>
      <c r="C311" s="7">
        <f ca="1">IFERROR(IF(LoanIsNotPaid*LoanIsGood,PaymentDate,""), "")</f>
        <v>52586</v>
      </c>
      <c r="D311" s="9">
        <f ca="1">IFERROR(IF(LoanIsNotPaid*LoanIsGood,LoanValue,""), "")</f>
        <v>2252952.8954171687</v>
      </c>
      <c r="E311" s="9">
        <f ca="1">IFERROR(IF(LoanIsNotPaid*LoanIsGood,MonthlyPayment,""), "")</f>
        <v>23662.836664675746</v>
      </c>
      <c r="F311" s="9">
        <f ca="1">IFERROR(IF(LoanIsNotPaid*LoanIsGood,Principal,""), "")</f>
        <v>15214.263306861711</v>
      </c>
      <c r="G311" s="9">
        <f ca="1">IFERROR(IF(LoanIsNotPaid*LoanIsGood,InterestAmt,""), "")</f>
        <v>8448.5733578140334</v>
      </c>
      <c r="H311" s="9">
        <f ca="1">IFERROR(IF(LoanIsNotPaid*LoanIsGood,EndingBalance,""), "")</f>
        <v>2237738.6321103089</v>
      </c>
    </row>
    <row r="312" spans="2:8" x14ac:dyDescent="0.35">
      <c r="B312" s="11">
        <f ca="1">IFERROR(IF(LoanIsNotPaid*LoanIsGood,PaymentNumber,""), "")</f>
        <v>304</v>
      </c>
      <c r="C312" s="7">
        <f ca="1">IFERROR(IF(LoanIsNotPaid*LoanIsGood,PaymentDate,""), "")</f>
        <v>52617</v>
      </c>
      <c r="D312" s="9">
        <f ca="1">IFERROR(IF(LoanIsNotPaid*LoanIsGood,LoanValue,""), "")</f>
        <v>2237738.6321103089</v>
      </c>
      <c r="E312" s="9">
        <f ca="1">IFERROR(IF(LoanIsNotPaid*LoanIsGood,MonthlyPayment,""), "")</f>
        <v>23662.836664675746</v>
      </c>
      <c r="F312" s="9">
        <f ca="1">IFERROR(IF(LoanIsNotPaid*LoanIsGood,Principal,""), "")</f>
        <v>15271.316794262442</v>
      </c>
      <c r="G312" s="9">
        <f ca="1">IFERROR(IF(LoanIsNotPaid*LoanIsGood,InterestAmt,""), "")</f>
        <v>8391.5198704133018</v>
      </c>
      <c r="H312" s="9">
        <f ca="1">IFERROR(IF(LoanIsNotPaid*LoanIsGood,EndingBalance,""), "")</f>
        <v>2222467.3153160457</v>
      </c>
    </row>
    <row r="313" spans="2:8" x14ac:dyDescent="0.35">
      <c r="B313" s="11">
        <f ca="1">IFERROR(IF(LoanIsNotPaid*LoanIsGood,PaymentNumber,""), "")</f>
        <v>305</v>
      </c>
      <c r="C313" s="7">
        <f ca="1">IFERROR(IF(LoanIsNotPaid*LoanIsGood,PaymentDate,""), "")</f>
        <v>52648</v>
      </c>
      <c r="D313" s="9">
        <f ca="1">IFERROR(IF(LoanIsNotPaid*LoanIsGood,LoanValue,""), "")</f>
        <v>2222467.3153160457</v>
      </c>
      <c r="E313" s="9">
        <f ca="1">IFERROR(IF(LoanIsNotPaid*LoanIsGood,MonthlyPayment,""), "")</f>
        <v>23662.836664675746</v>
      </c>
      <c r="F313" s="9">
        <f ca="1">IFERROR(IF(LoanIsNotPaid*LoanIsGood,Principal,""), "")</f>
        <v>15328.584232240928</v>
      </c>
      <c r="G313" s="9">
        <f ca="1">IFERROR(IF(LoanIsNotPaid*LoanIsGood,InterestAmt,""), "")</f>
        <v>8334.252432434816</v>
      </c>
      <c r="H313" s="9">
        <f ca="1">IFERROR(IF(LoanIsNotPaid*LoanIsGood,EndingBalance,""), "")</f>
        <v>2207138.7310838047</v>
      </c>
    </row>
    <row r="314" spans="2:8" x14ac:dyDescent="0.35">
      <c r="B314" s="11">
        <f ca="1">IFERROR(IF(LoanIsNotPaid*LoanIsGood,PaymentNumber,""), "")</f>
        <v>306</v>
      </c>
      <c r="C314" s="7">
        <f ca="1">IFERROR(IF(LoanIsNotPaid*LoanIsGood,PaymentDate,""), "")</f>
        <v>52677</v>
      </c>
      <c r="D314" s="9">
        <f ca="1">IFERROR(IF(LoanIsNotPaid*LoanIsGood,LoanValue,""), "")</f>
        <v>2207138.7310838047</v>
      </c>
      <c r="E314" s="9">
        <f ca="1">IFERROR(IF(LoanIsNotPaid*LoanIsGood,MonthlyPayment,""), "")</f>
        <v>23662.836664675746</v>
      </c>
      <c r="F314" s="9">
        <f ca="1">IFERROR(IF(LoanIsNotPaid*LoanIsGood,Principal,""), "")</f>
        <v>15386.066423111832</v>
      </c>
      <c r="G314" s="9">
        <f ca="1">IFERROR(IF(LoanIsNotPaid*LoanIsGood,InterestAmt,""), "")</f>
        <v>8276.7702415639142</v>
      </c>
      <c r="H314" s="9">
        <f ca="1">IFERROR(IF(LoanIsNotPaid*LoanIsGood,EndingBalance,""), "")</f>
        <v>2191752.6646606978</v>
      </c>
    </row>
    <row r="315" spans="2:8" x14ac:dyDescent="0.35">
      <c r="B315" s="11">
        <f ca="1">IFERROR(IF(LoanIsNotPaid*LoanIsGood,PaymentNumber,""), "")</f>
        <v>307</v>
      </c>
      <c r="C315" s="7">
        <f ca="1">IFERROR(IF(LoanIsNotPaid*LoanIsGood,PaymentDate,""), "")</f>
        <v>52708</v>
      </c>
      <c r="D315" s="9">
        <f ca="1">IFERROR(IF(LoanIsNotPaid*LoanIsGood,LoanValue,""), "")</f>
        <v>2191752.6646606978</v>
      </c>
      <c r="E315" s="9">
        <f ca="1">IFERROR(IF(LoanIsNotPaid*LoanIsGood,MonthlyPayment,""), "")</f>
        <v>23662.836664675746</v>
      </c>
      <c r="F315" s="9">
        <f ca="1">IFERROR(IF(LoanIsNotPaid*LoanIsGood,Principal,""), "")</f>
        <v>15443.7641721985</v>
      </c>
      <c r="G315" s="9">
        <f ca="1">IFERROR(IF(LoanIsNotPaid*LoanIsGood,InterestAmt,""), "")</f>
        <v>8219.0724924772439</v>
      </c>
      <c r="H315" s="9">
        <f ca="1">IFERROR(IF(LoanIsNotPaid*LoanIsGood,EndingBalance,""), "")</f>
        <v>2176308.9004884958</v>
      </c>
    </row>
    <row r="316" spans="2:8" x14ac:dyDescent="0.35">
      <c r="B316" s="11">
        <f ca="1">IFERROR(IF(LoanIsNotPaid*LoanIsGood,PaymentNumber,""), "")</f>
        <v>308</v>
      </c>
      <c r="C316" s="7">
        <f ca="1">IFERROR(IF(LoanIsNotPaid*LoanIsGood,PaymentDate,""), "")</f>
        <v>52738</v>
      </c>
      <c r="D316" s="9">
        <f ca="1">IFERROR(IF(LoanIsNotPaid*LoanIsGood,LoanValue,""), "")</f>
        <v>2176308.9004884958</v>
      </c>
      <c r="E316" s="9">
        <f ca="1">IFERROR(IF(LoanIsNotPaid*LoanIsGood,MonthlyPayment,""), "")</f>
        <v>23662.836664675746</v>
      </c>
      <c r="F316" s="9">
        <f ca="1">IFERROR(IF(LoanIsNotPaid*LoanIsGood,Principal,""), "")</f>
        <v>15501.678287844245</v>
      </c>
      <c r="G316" s="9">
        <f ca="1">IFERROR(IF(LoanIsNotPaid*LoanIsGood,InterestAmt,""), "")</f>
        <v>8161.1583768315013</v>
      </c>
      <c r="H316" s="9">
        <f ca="1">IFERROR(IF(LoanIsNotPaid*LoanIsGood,EndingBalance,""), "")</f>
        <v>2160807.2222006544</v>
      </c>
    </row>
    <row r="317" spans="2:8" x14ac:dyDescent="0.35">
      <c r="B317" s="11">
        <f ca="1">IFERROR(IF(LoanIsNotPaid*LoanIsGood,PaymentNumber,""), "")</f>
        <v>309</v>
      </c>
      <c r="C317" s="7">
        <f ca="1">IFERROR(IF(LoanIsNotPaid*LoanIsGood,PaymentDate,""), "")</f>
        <v>52769</v>
      </c>
      <c r="D317" s="9">
        <f ca="1">IFERROR(IF(LoanIsNotPaid*LoanIsGood,LoanValue,""), "")</f>
        <v>2160807.2222006544</v>
      </c>
      <c r="E317" s="9">
        <f ca="1">IFERROR(IF(LoanIsNotPaid*LoanIsGood,MonthlyPayment,""), "")</f>
        <v>23662.836664675746</v>
      </c>
      <c r="F317" s="9">
        <f ca="1">IFERROR(IF(LoanIsNotPaid*LoanIsGood,Principal,""), "")</f>
        <v>15559.809581423659</v>
      </c>
      <c r="G317" s="9">
        <f ca="1">IFERROR(IF(LoanIsNotPaid*LoanIsGood,InterestAmt,""), "")</f>
        <v>8103.0270832520837</v>
      </c>
      <c r="H317" s="9">
        <f ca="1">IFERROR(IF(LoanIsNotPaid*LoanIsGood,EndingBalance,""), "")</f>
        <v>2145247.4126192313</v>
      </c>
    </row>
    <row r="318" spans="2:8" x14ac:dyDescent="0.35">
      <c r="B318" s="11">
        <f ca="1">IFERROR(IF(LoanIsNotPaid*LoanIsGood,PaymentNumber,""), "")</f>
        <v>310</v>
      </c>
      <c r="C318" s="7">
        <f ca="1">IFERROR(IF(LoanIsNotPaid*LoanIsGood,PaymentDate,""), "")</f>
        <v>52799</v>
      </c>
      <c r="D318" s="9">
        <f ca="1">IFERROR(IF(LoanIsNotPaid*LoanIsGood,LoanValue,""), "")</f>
        <v>2145247.4126192313</v>
      </c>
      <c r="E318" s="9">
        <f ca="1">IFERROR(IF(LoanIsNotPaid*LoanIsGood,MonthlyPayment,""), "")</f>
        <v>23662.836664675746</v>
      </c>
      <c r="F318" s="9">
        <f ca="1">IFERROR(IF(LoanIsNotPaid*LoanIsGood,Principal,""), "")</f>
        <v>15618.158867353999</v>
      </c>
      <c r="G318" s="9">
        <f ca="1">IFERROR(IF(LoanIsNotPaid*LoanIsGood,InterestAmt,""), "")</f>
        <v>8044.6777973217449</v>
      </c>
      <c r="H318" s="9">
        <f ca="1">IFERROR(IF(LoanIsNotPaid*LoanIsGood,EndingBalance,""), "")</f>
        <v>2129629.2537518777</v>
      </c>
    </row>
    <row r="319" spans="2:8" x14ac:dyDescent="0.35">
      <c r="B319" s="11">
        <f ca="1">IFERROR(IF(LoanIsNotPaid*LoanIsGood,PaymentNumber,""), "")</f>
        <v>311</v>
      </c>
      <c r="C319" s="7">
        <f ca="1">IFERROR(IF(LoanIsNotPaid*LoanIsGood,PaymentDate,""), "")</f>
        <v>52830</v>
      </c>
      <c r="D319" s="9">
        <f ca="1">IFERROR(IF(LoanIsNotPaid*LoanIsGood,LoanValue,""), "")</f>
        <v>2129629.2537518777</v>
      </c>
      <c r="E319" s="9">
        <f ca="1">IFERROR(IF(LoanIsNotPaid*LoanIsGood,MonthlyPayment,""), "")</f>
        <v>23662.836664675746</v>
      </c>
      <c r="F319" s="9">
        <f ca="1">IFERROR(IF(LoanIsNotPaid*LoanIsGood,Principal,""), "")</f>
        <v>15676.726963106576</v>
      </c>
      <c r="G319" s="9">
        <f ca="1">IFERROR(IF(LoanIsNotPaid*LoanIsGood,InterestAmt,""), "")</f>
        <v>7986.1097015691694</v>
      </c>
      <c r="H319" s="9">
        <f ca="1">IFERROR(IF(LoanIsNotPaid*LoanIsGood,EndingBalance,""), "")</f>
        <v>2113952.526788773</v>
      </c>
    </row>
    <row r="320" spans="2:8" x14ac:dyDescent="0.35">
      <c r="B320" s="11">
        <f ca="1">IFERROR(IF(LoanIsNotPaid*LoanIsGood,PaymentNumber,""), "")</f>
        <v>312</v>
      </c>
      <c r="C320" s="7">
        <f ca="1">IFERROR(IF(LoanIsNotPaid*LoanIsGood,PaymentDate,""), "")</f>
        <v>52861</v>
      </c>
      <c r="D320" s="9">
        <f ca="1">IFERROR(IF(LoanIsNotPaid*LoanIsGood,LoanValue,""), "")</f>
        <v>2113952.526788773</v>
      </c>
      <c r="E320" s="9">
        <f ca="1">IFERROR(IF(LoanIsNotPaid*LoanIsGood,MonthlyPayment,""), "")</f>
        <v>23662.836664675746</v>
      </c>
      <c r="F320" s="9">
        <f ca="1">IFERROR(IF(LoanIsNotPaid*LoanIsGood,Principal,""), "")</f>
        <v>15735.514689218227</v>
      </c>
      <c r="G320" s="9">
        <f ca="1">IFERROR(IF(LoanIsNotPaid*LoanIsGood,InterestAmt,""), "")</f>
        <v>7927.3219754575193</v>
      </c>
      <c r="H320" s="9">
        <f ca="1">IFERROR(IF(LoanIsNotPaid*LoanIsGood,EndingBalance,""), "")</f>
        <v>2098217.0120995548</v>
      </c>
    </row>
    <row r="321" spans="2:8" x14ac:dyDescent="0.35">
      <c r="B321" s="11">
        <f ca="1">IFERROR(IF(LoanIsNotPaid*LoanIsGood,PaymentNumber,""), "")</f>
        <v>313</v>
      </c>
      <c r="C321" s="7">
        <f ca="1">IFERROR(IF(LoanIsNotPaid*LoanIsGood,PaymentDate,""), "")</f>
        <v>52891</v>
      </c>
      <c r="D321" s="9">
        <f ca="1">IFERROR(IF(LoanIsNotPaid*LoanIsGood,LoanValue,""), "")</f>
        <v>2098217.0120995548</v>
      </c>
      <c r="E321" s="9">
        <f ca="1">IFERROR(IF(LoanIsNotPaid*LoanIsGood,MonthlyPayment,""), "")</f>
        <v>23662.836664675746</v>
      </c>
      <c r="F321" s="9">
        <f ca="1">IFERROR(IF(LoanIsNotPaid*LoanIsGood,Principal,""), "")</f>
        <v>15794.522869302795</v>
      </c>
      <c r="G321" s="9">
        <f ca="1">IFERROR(IF(LoanIsNotPaid*LoanIsGood,InterestAmt,""), "")</f>
        <v>7868.3137953729511</v>
      </c>
      <c r="H321" s="9">
        <f ca="1">IFERROR(IF(LoanIsNotPaid*LoanIsGood,EndingBalance,""), "")</f>
        <v>2082422.4892302509</v>
      </c>
    </row>
    <row r="322" spans="2:8" x14ac:dyDescent="0.35">
      <c r="B322" s="11">
        <f ca="1">IFERROR(IF(LoanIsNotPaid*LoanIsGood,PaymentNumber,""), "")</f>
        <v>314</v>
      </c>
      <c r="C322" s="7">
        <f ca="1">IFERROR(IF(LoanIsNotPaid*LoanIsGood,PaymentDate,""), "")</f>
        <v>52922</v>
      </c>
      <c r="D322" s="9">
        <f ca="1">IFERROR(IF(LoanIsNotPaid*LoanIsGood,LoanValue,""), "")</f>
        <v>2082422.4892302509</v>
      </c>
      <c r="E322" s="9">
        <f ca="1">IFERROR(IF(LoanIsNotPaid*LoanIsGood,MonthlyPayment,""), "")</f>
        <v>23662.836664675746</v>
      </c>
      <c r="F322" s="9">
        <f ca="1">IFERROR(IF(LoanIsNotPaid*LoanIsGood,Principal,""), "")</f>
        <v>15853.752330062678</v>
      </c>
      <c r="G322" s="9">
        <f ca="1">IFERROR(IF(LoanIsNotPaid*LoanIsGood,InterestAmt,""), "")</f>
        <v>7809.0843346130641</v>
      </c>
      <c r="H322" s="9">
        <f ca="1">IFERROR(IF(LoanIsNotPaid*LoanIsGood,EndingBalance,""), "")</f>
        <v>2066568.736900188</v>
      </c>
    </row>
    <row r="323" spans="2:8" x14ac:dyDescent="0.35">
      <c r="B323" s="11">
        <f ca="1">IFERROR(IF(LoanIsNotPaid*LoanIsGood,PaymentNumber,""), "")</f>
        <v>315</v>
      </c>
      <c r="C323" s="7">
        <f ca="1">IFERROR(IF(LoanIsNotPaid*LoanIsGood,PaymentDate,""), "")</f>
        <v>52952</v>
      </c>
      <c r="D323" s="9">
        <f ca="1">IFERROR(IF(LoanIsNotPaid*LoanIsGood,LoanValue,""), "")</f>
        <v>2066568.736900188</v>
      </c>
      <c r="E323" s="9">
        <f ca="1">IFERROR(IF(LoanIsNotPaid*LoanIsGood,MonthlyPayment,""), "")</f>
        <v>23662.836664675746</v>
      </c>
      <c r="F323" s="9">
        <f ca="1">IFERROR(IF(LoanIsNotPaid*LoanIsGood,Principal,""), "")</f>
        <v>15913.203901300414</v>
      </c>
      <c r="G323" s="9">
        <f ca="1">IFERROR(IF(LoanIsNotPaid*LoanIsGood,InterestAmt,""), "")</f>
        <v>7749.6327633753299</v>
      </c>
      <c r="H323" s="9">
        <f ca="1">IFERROR(IF(LoanIsNotPaid*LoanIsGood,EndingBalance,""), "")</f>
        <v>2050655.5329988915</v>
      </c>
    </row>
    <row r="324" spans="2:8" x14ac:dyDescent="0.35">
      <c r="B324" s="11">
        <f ca="1">IFERROR(IF(LoanIsNotPaid*LoanIsGood,PaymentNumber,""), "")</f>
        <v>316</v>
      </c>
      <c r="C324" s="7">
        <f ca="1">IFERROR(IF(LoanIsNotPaid*LoanIsGood,PaymentDate,""), "")</f>
        <v>52983</v>
      </c>
      <c r="D324" s="9">
        <f ca="1">IFERROR(IF(LoanIsNotPaid*LoanIsGood,LoanValue,""), "")</f>
        <v>2050655.5329988915</v>
      </c>
      <c r="E324" s="9">
        <f ca="1">IFERROR(IF(LoanIsNotPaid*LoanIsGood,MonthlyPayment,""), "")</f>
        <v>23662.836664675746</v>
      </c>
      <c r="F324" s="9">
        <f ca="1">IFERROR(IF(LoanIsNotPaid*LoanIsGood,Principal,""), "")</f>
        <v>15972.878415930292</v>
      </c>
      <c r="G324" s="9">
        <f ca="1">IFERROR(IF(LoanIsNotPaid*LoanIsGood,InterestAmt,""), "")</f>
        <v>7689.9582487454536</v>
      </c>
      <c r="H324" s="9">
        <f ca="1">IFERROR(IF(LoanIsNotPaid*LoanIsGood,EndingBalance,""), "")</f>
        <v>2034682.6545829605</v>
      </c>
    </row>
    <row r="325" spans="2:8" x14ac:dyDescent="0.35">
      <c r="B325" s="11">
        <f ca="1">IFERROR(IF(LoanIsNotPaid*LoanIsGood,PaymentNumber,""), "")</f>
        <v>317</v>
      </c>
      <c r="C325" s="7">
        <f ca="1">IFERROR(IF(LoanIsNotPaid*LoanIsGood,PaymentDate,""), "")</f>
        <v>53014</v>
      </c>
      <c r="D325" s="9">
        <f ca="1">IFERROR(IF(LoanIsNotPaid*LoanIsGood,LoanValue,""), "")</f>
        <v>2034682.6545829605</v>
      </c>
      <c r="E325" s="9">
        <f ca="1">IFERROR(IF(LoanIsNotPaid*LoanIsGood,MonthlyPayment,""), "")</f>
        <v>23662.836664675746</v>
      </c>
      <c r="F325" s="9">
        <f ca="1">IFERROR(IF(LoanIsNotPaid*LoanIsGood,Principal,""), "")</f>
        <v>16032.77670999003</v>
      </c>
      <c r="G325" s="9">
        <f ca="1">IFERROR(IF(LoanIsNotPaid*LoanIsGood,InterestAmt,""), "")</f>
        <v>7630.0599546857165</v>
      </c>
      <c r="H325" s="9">
        <f ca="1">IFERROR(IF(LoanIsNotPaid*LoanIsGood,EndingBalance,""), "")</f>
        <v>2018649.8778729718</v>
      </c>
    </row>
    <row r="326" spans="2:8" x14ac:dyDescent="0.35">
      <c r="B326" s="11">
        <f ca="1">IFERROR(IF(LoanIsNotPaid*LoanIsGood,PaymentNumber,""), "")</f>
        <v>318</v>
      </c>
      <c r="C326" s="7">
        <f ca="1">IFERROR(IF(LoanIsNotPaid*LoanIsGood,PaymentDate,""), "")</f>
        <v>53042</v>
      </c>
      <c r="D326" s="9">
        <f ca="1">IFERROR(IF(LoanIsNotPaid*LoanIsGood,LoanValue,""), "")</f>
        <v>2018649.8778729718</v>
      </c>
      <c r="E326" s="9">
        <f ca="1">IFERROR(IF(LoanIsNotPaid*LoanIsGood,MonthlyPayment,""), "")</f>
        <v>23662.836664675746</v>
      </c>
      <c r="F326" s="9">
        <f ca="1">IFERROR(IF(LoanIsNotPaid*LoanIsGood,Principal,""), "")</f>
        <v>16092.899622652492</v>
      </c>
      <c r="G326" s="9">
        <f ca="1">IFERROR(IF(LoanIsNotPaid*LoanIsGood,InterestAmt,""), "")</f>
        <v>7569.9370420232517</v>
      </c>
      <c r="H326" s="9">
        <f ca="1">IFERROR(IF(LoanIsNotPaid*LoanIsGood,EndingBalance,""), "")</f>
        <v>2002556.978250321</v>
      </c>
    </row>
    <row r="327" spans="2:8" x14ac:dyDescent="0.35">
      <c r="B327" s="11">
        <f ca="1">IFERROR(IF(LoanIsNotPaid*LoanIsGood,PaymentNumber,""), "")</f>
        <v>319</v>
      </c>
      <c r="C327" s="7">
        <f ca="1">IFERROR(IF(LoanIsNotPaid*LoanIsGood,PaymentDate,""), "")</f>
        <v>53073</v>
      </c>
      <c r="D327" s="9">
        <f ca="1">IFERROR(IF(LoanIsNotPaid*LoanIsGood,LoanValue,""), "")</f>
        <v>2002556.978250321</v>
      </c>
      <c r="E327" s="9">
        <f ca="1">IFERROR(IF(LoanIsNotPaid*LoanIsGood,MonthlyPayment,""), "")</f>
        <v>23662.836664675746</v>
      </c>
      <c r="F327" s="9">
        <f ca="1">IFERROR(IF(LoanIsNotPaid*LoanIsGood,Principal,""), "")</f>
        <v>16153.24799623744</v>
      </c>
      <c r="G327" s="9">
        <f ca="1">IFERROR(IF(LoanIsNotPaid*LoanIsGood,InterestAmt,""), "")</f>
        <v>7509.5886684383049</v>
      </c>
      <c r="H327" s="9">
        <f ca="1">IFERROR(IF(LoanIsNotPaid*LoanIsGood,EndingBalance,""), "")</f>
        <v>1986403.7302540839</v>
      </c>
    </row>
    <row r="328" spans="2:8" x14ac:dyDescent="0.35">
      <c r="B328" s="11">
        <f ca="1">IFERROR(IF(LoanIsNotPaid*LoanIsGood,PaymentNumber,""), "")</f>
        <v>320</v>
      </c>
      <c r="C328" s="7">
        <f ca="1">IFERROR(IF(LoanIsNotPaid*LoanIsGood,PaymentDate,""), "")</f>
        <v>53103</v>
      </c>
      <c r="D328" s="9">
        <f ca="1">IFERROR(IF(LoanIsNotPaid*LoanIsGood,LoanValue,""), "")</f>
        <v>1986403.7302540839</v>
      </c>
      <c r="E328" s="9">
        <f ca="1">IFERROR(IF(LoanIsNotPaid*LoanIsGood,MonthlyPayment,""), "")</f>
        <v>23662.836664675746</v>
      </c>
      <c r="F328" s="9">
        <f ca="1">IFERROR(IF(LoanIsNotPaid*LoanIsGood,Principal,""), "")</f>
        <v>16213.822676223328</v>
      </c>
      <c r="G328" s="9">
        <f ca="1">IFERROR(IF(LoanIsNotPaid*LoanIsGood,InterestAmt,""), "")</f>
        <v>7449.0139884524142</v>
      </c>
      <c r="H328" s="9">
        <f ca="1">IFERROR(IF(LoanIsNotPaid*LoanIsGood,EndingBalance,""), "")</f>
        <v>1970189.9075778611</v>
      </c>
    </row>
    <row r="329" spans="2:8" x14ac:dyDescent="0.35">
      <c r="B329" s="11">
        <f ca="1">IFERROR(IF(LoanIsNotPaid*LoanIsGood,PaymentNumber,""), "")</f>
        <v>321</v>
      </c>
      <c r="C329" s="7">
        <f ca="1">IFERROR(IF(LoanIsNotPaid*LoanIsGood,PaymentDate,""), "")</f>
        <v>53134</v>
      </c>
      <c r="D329" s="9">
        <f ca="1">IFERROR(IF(LoanIsNotPaid*LoanIsGood,LoanValue,""), "")</f>
        <v>1970189.9075778611</v>
      </c>
      <c r="E329" s="9">
        <f ca="1">IFERROR(IF(LoanIsNotPaid*LoanIsGood,MonthlyPayment,""), "")</f>
        <v>23662.836664675746</v>
      </c>
      <c r="F329" s="9">
        <f ca="1">IFERROR(IF(LoanIsNotPaid*LoanIsGood,Principal,""), "")</f>
        <v>16274.624511259168</v>
      </c>
      <c r="G329" s="9">
        <f ca="1">IFERROR(IF(LoanIsNotPaid*LoanIsGood,InterestAmt,""), "")</f>
        <v>7388.2121534165772</v>
      </c>
      <c r="H329" s="9">
        <f ca="1">IFERROR(IF(LoanIsNotPaid*LoanIsGood,EndingBalance,""), "")</f>
        <v>1953915.2830666024</v>
      </c>
    </row>
    <row r="330" spans="2:8" x14ac:dyDescent="0.35">
      <c r="B330" s="11">
        <f ca="1">IFERROR(IF(LoanIsNotPaid*LoanIsGood,PaymentNumber,""), "")</f>
        <v>322</v>
      </c>
      <c r="C330" s="7">
        <f ca="1">IFERROR(IF(LoanIsNotPaid*LoanIsGood,PaymentDate,""), "")</f>
        <v>53164</v>
      </c>
      <c r="D330" s="9">
        <f ca="1">IFERROR(IF(LoanIsNotPaid*LoanIsGood,LoanValue,""), "")</f>
        <v>1953915.2830666024</v>
      </c>
      <c r="E330" s="9">
        <f ca="1">IFERROR(IF(LoanIsNotPaid*LoanIsGood,MonthlyPayment,""), "")</f>
        <v>23662.836664675746</v>
      </c>
      <c r="F330" s="9">
        <f ca="1">IFERROR(IF(LoanIsNotPaid*LoanIsGood,Principal,""), "")</f>
        <v>16335.654353176391</v>
      </c>
      <c r="G330" s="9">
        <f ca="1">IFERROR(IF(LoanIsNotPaid*LoanIsGood,InterestAmt,""), "")</f>
        <v>7327.1823114993558</v>
      </c>
      <c r="H330" s="9">
        <f ca="1">IFERROR(IF(LoanIsNotPaid*LoanIsGood,EndingBalance,""), "")</f>
        <v>1937579.6287134271</v>
      </c>
    </row>
    <row r="331" spans="2:8" x14ac:dyDescent="0.35">
      <c r="B331" s="11">
        <f ca="1">IFERROR(IF(LoanIsNotPaid*LoanIsGood,PaymentNumber,""), "")</f>
        <v>323</v>
      </c>
      <c r="C331" s="7">
        <f ca="1">IFERROR(IF(LoanIsNotPaid*LoanIsGood,PaymentDate,""), "")</f>
        <v>53195</v>
      </c>
      <c r="D331" s="9">
        <f ca="1">IFERROR(IF(LoanIsNotPaid*LoanIsGood,LoanValue,""), "")</f>
        <v>1937579.6287134271</v>
      </c>
      <c r="E331" s="9">
        <f ca="1">IFERROR(IF(LoanIsNotPaid*LoanIsGood,MonthlyPayment,""), "")</f>
        <v>23662.836664675746</v>
      </c>
      <c r="F331" s="9">
        <f ca="1">IFERROR(IF(LoanIsNotPaid*LoanIsGood,Principal,""), "")</f>
        <v>16396.913057000802</v>
      </c>
      <c r="G331" s="9">
        <f ca="1">IFERROR(IF(LoanIsNotPaid*LoanIsGood,InterestAmt,""), "")</f>
        <v>7265.9236076749448</v>
      </c>
      <c r="H331" s="9">
        <f ca="1">IFERROR(IF(LoanIsNotPaid*LoanIsGood,EndingBalance,""), "")</f>
        <v>1921182.7156564258</v>
      </c>
    </row>
    <row r="332" spans="2:8" x14ac:dyDescent="0.35">
      <c r="B332" s="11">
        <f ca="1">IFERROR(IF(LoanIsNotPaid*LoanIsGood,PaymentNumber,""), "")</f>
        <v>324</v>
      </c>
      <c r="C332" s="7">
        <f ca="1">IFERROR(IF(LoanIsNotPaid*LoanIsGood,PaymentDate,""), "")</f>
        <v>53226</v>
      </c>
      <c r="D332" s="9">
        <f ca="1">IFERROR(IF(LoanIsNotPaid*LoanIsGood,LoanValue,""), "")</f>
        <v>1921182.7156564258</v>
      </c>
      <c r="E332" s="9">
        <f ca="1">IFERROR(IF(LoanIsNotPaid*LoanIsGood,MonthlyPayment,""), "")</f>
        <v>23662.836664675746</v>
      </c>
      <c r="F332" s="9">
        <f ca="1">IFERROR(IF(LoanIsNotPaid*LoanIsGood,Principal,""), "")</f>
        <v>16458.401480964552</v>
      </c>
      <c r="G332" s="9">
        <f ca="1">IFERROR(IF(LoanIsNotPaid*LoanIsGood,InterestAmt,""), "")</f>
        <v>7204.4351837111908</v>
      </c>
      <c r="H332" s="9">
        <f ca="1">IFERROR(IF(LoanIsNotPaid*LoanIsGood,EndingBalance,""), "")</f>
        <v>1904724.3141754624</v>
      </c>
    </row>
    <row r="333" spans="2:8" x14ac:dyDescent="0.35">
      <c r="B333" s="11">
        <f ca="1">IFERROR(IF(LoanIsNotPaid*LoanIsGood,PaymentNumber,""), "")</f>
        <v>325</v>
      </c>
      <c r="C333" s="7">
        <f ca="1">IFERROR(IF(LoanIsNotPaid*LoanIsGood,PaymentDate,""), "")</f>
        <v>53256</v>
      </c>
      <c r="D333" s="9">
        <f ca="1">IFERROR(IF(LoanIsNotPaid*LoanIsGood,LoanValue,""), "")</f>
        <v>1904724.3141754624</v>
      </c>
      <c r="E333" s="9">
        <f ca="1">IFERROR(IF(LoanIsNotPaid*LoanIsGood,MonthlyPayment,""), "")</f>
        <v>23662.836664675746</v>
      </c>
      <c r="F333" s="9">
        <f ca="1">IFERROR(IF(LoanIsNotPaid*LoanIsGood,Principal,""), "")</f>
        <v>16520.120486518168</v>
      </c>
      <c r="G333" s="9">
        <f ca="1">IFERROR(IF(LoanIsNotPaid*LoanIsGood,InterestAmt,""), "")</f>
        <v>7142.7161781575742</v>
      </c>
      <c r="H333" s="9">
        <f ca="1">IFERROR(IF(LoanIsNotPaid*LoanIsGood,EndingBalance,""), "")</f>
        <v>1888204.1936889458</v>
      </c>
    </row>
    <row r="334" spans="2:8" x14ac:dyDescent="0.35">
      <c r="B334" s="11">
        <f ca="1">IFERROR(IF(LoanIsNotPaid*LoanIsGood,PaymentNumber,""), "")</f>
        <v>326</v>
      </c>
      <c r="C334" s="7">
        <f ca="1">IFERROR(IF(LoanIsNotPaid*LoanIsGood,PaymentDate,""), "")</f>
        <v>53287</v>
      </c>
      <c r="D334" s="9">
        <f ca="1">IFERROR(IF(LoanIsNotPaid*LoanIsGood,LoanValue,""), "")</f>
        <v>1888204.1936889458</v>
      </c>
      <c r="E334" s="9">
        <f ca="1">IFERROR(IF(LoanIsNotPaid*LoanIsGood,MonthlyPayment,""), "")</f>
        <v>23662.836664675746</v>
      </c>
      <c r="F334" s="9">
        <f ca="1">IFERROR(IF(LoanIsNotPaid*LoanIsGood,Principal,""), "")</f>
        <v>16582.070938342615</v>
      </c>
      <c r="G334" s="9">
        <f ca="1">IFERROR(IF(LoanIsNotPaid*LoanIsGood,InterestAmt,""), "")</f>
        <v>7080.7657263331312</v>
      </c>
      <c r="H334" s="9">
        <f ca="1">IFERROR(IF(LoanIsNotPaid*LoanIsGood,EndingBalance,""), "")</f>
        <v>1871622.1227506027</v>
      </c>
    </row>
    <row r="335" spans="2:8" x14ac:dyDescent="0.35">
      <c r="B335" s="11">
        <f ca="1">IFERROR(IF(LoanIsNotPaid*LoanIsGood,PaymentNumber,""), "")</f>
        <v>327</v>
      </c>
      <c r="C335" s="7">
        <f ca="1">IFERROR(IF(LoanIsNotPaid*LoanIsGood,PaymentDate,""), "")</f>
        <v>53317</v>
      </c>
      <c r="D335" s="9">
        <f ca="1">IFERROR(IF(LoanIsNotPaid*LoanIsGood,LoanValue,""), "")</f>
        <v>1871622.1227506027</v>
      </c>
      <c r="E335" s="9">
        <f ca="1">IFERROR(IF(LoanIsNotPaid*LoanIsGood,MonthlyPayment,""), "")</f>
        <v>23662.836664675746</v>
      </c>
      <c r="F335" s="9">
        <f ca="1">IFERROR(IF(LoanIsNotPaid*LoanIsGood,Principal,""), "")</f>
        <v>16644.253704361396</v>
      </c>
      <c r="G335" s="9">
        <f ca="1">IFERROR(IF(LoanIsNotPaid*LoanIsGood,InterestAmt,""), "")</f>
        <v>7018.5829603143466</v>
      </c>
      <c r="H335" s="9">
        <f ca="1">IFERROR(IF(LoanIsNotPaid*LoanIsGood,EndingBalance,""), "")</f>
        <v>1854977.8690462429</v>
      </c>
    </row>
    <row r="336" spans="2:8" x14ac:dyDescent="0.35">
      <c r="B336" s="11">
        <f ca="1">IFERROR(IF(LoanIsNotPaid*LoanIsGood,PaymentNumber,""), "")</f>
        <v>328</v>
      </c>
      <c r="C336" s="7">
        <f ca="1">IFERROR(IF(LoanIsNotPaid*LoanIsGood,PaymentDate,""), "")</f>
        <v>53348</v>
      </c>
      <c r="D336" s="9">
        <f ca="1">IFERROR(IF(LoanIsNotPaid*LoanIsGood,LoanValue,""), "")</f>
        <v>1854977.8690462429</v>
      </c>
      <c r="E336" s="9">
        <f ca="1">IFERROR(IF(LoanIsNotPaid*LoanIsGood,MonthlyPayment,""), "")</f>
        <v>23662.836664675746</v>
      </c>
      <c r="F336" s="9">
        <f ca="1">IFERROR(IF(LoanIsNotPaid*LoanIsGood,Principal,""), "")</f>
        <v>16706.669655752754</v>
      </c>
      <c r="G336" s="9">
        <f ca="1">IFERROR(IF(LoanIsNotPaid*LoanIsGood,InterestAmt,""), "")</f>
        <v>6956.167008922991</v>
      </c>
      <c r="H336" s="9">
        <f ca="1">IFERROR(IF(LoanIsNotPaid*LoanIsGood,EndingBalance,""), "")</f>
        <v>1838271.1993904877</v>
      </c>
    </row>
    <row r="337" spans="2:8" x14ac:dyDescent="0.35">
      <c r="B337" s="11">
        <f ca="1">IFERROR(IF(LoanIsNotPaid*LoanIsGood,PaymentNumber,""), "")</f>
        <v>329</v>
      </c>
      <c r="C337" s="7">
        <f ca="1">IFERROR(IF(LoanIsNotPaid*LoanIsGood,PaymentDate,""), "")</f>
        <v>53379</v>
      </c>
      <c r="D337" s="9">
        <f ca="1">IFERROR(IF(LoanIsNotPaid*LoanIsGood,LoanValue,""), "")</f>
        <v>1838271.1993904877</v>
      </c>
      <c r="E337" s="9">
        <f ca="1">IFERROR(IF(LoanIsNotPaid*LoanIsGood,MonthlyPayment,""), "")</f>
        <v>23662.836664675746</v>
      </c>
      <c r="F337" s="9">
        <f ca="1">IFERROR(IF(LoanIsNotPaid*LoanIsGood,Principal,""), "")</f>
        <v>16769.319666961823</v>
      </c>
      <c r="G337" s="9">
        <f ca="1">IFERROR(IF(LoanIsNotPaid*LoanIsGood,InterestAmt,""), "")</f>
        <v>6893.5169977139185</v>
      </c>
      <c r="H337" s="9">
        <f ca="1">IFERROR(IF(LoanIsNotPaid*LoanIsGood,EndingBalance,""), "")</f>
        <v>1821501.8797235303</v>
      </c>
    </row>
    <row r="338" spans="2:8" x14ac:dyDescent="0.35">
      <c r="B338" s="11">
        <f ca="1">IFERROR(IF(LoanIsNotPaid*LoanIsGood,PaymentNumber,""), "")</f>
        <v>330</v>
      </c>
      <c r="C338" s="7">
        <f ca="1">IFERROR(IF(LoanIsNotPaid*LoanIsGood,PaymentDate,""), "")</f>
        <v>53407</v>
      </c>
      <c r="D338" s="9">
        <f ca="1">IFERROR(IF(LoanIsNotPaid*LoanIsGood,LoanValue,""), "")</f>
        <v>1821501.8797235303</v>
      </c>
      <c r="E338" s="9">
        <f ca="1">IFERROR(IF(LoanIsNotPaid*LoanIsGood,MonthlyPayment,""), "")</f>
        <v>23662.836664675746</v>
      </c>
      <c r="F338" s="9">
        <f ca="1">IFERROR(IF(LoanIsNotPaid*LoanIsGood,Principal,""), "")</f>
        <v>16832.204615712933</v>
      </c>
      <c r="G338" s="9">
        <f ca="1">IFERROR(IF(LoanIsNotPaid*LoanIsGood,InterestAmt,""), "")</f>
        <v>6830.6320489628106</v>
      </c>
      <c r="H338" s="9">
        <f ca="1">IFERROR(IF(LoanIsNotPaid*LoanIsGood,EndingBalance,""), "")</f>
        <v>1804669.6751078144</v>
      </c>
    </row>
    <row r="339" spans="2:8" x14ac:dyDescent="0.35">
      <c r="B339" s="11">
        <f ca="1">IFERROR(IF(LoanIsNotPaid*LoanIsGood,PaymentNumber,""), "")</f>
        <v>331</v>
      </c>
      <c r="C339" s="7">
        <f ca="1">IFERROR(IF(LoanIsNotPaid*LoanIsGood,PaymentDate,""), "")</f>
        <v>53438</v>
      </c>
      <c r="D339" s="9">
        <f ca="1">IFERROR(IF(LoanIsNotPaid*LoanIsGood,LoanValue,""), "")</f>
        <v>1804669.6751078144</v>
      </c>
      <c r="E339" s="9">
        <f ca="1">IFERROR(IF(LoanIsNotPaid*LoanIsGood,MonthlyPayment,""), "")</f>
        <v>23662.836664675746</v>
      </c>
      <c r="F339" s="9">
        <f ca="1">IFERROR(IF(LoanIsNotPaid*LoanIsGood,Principal,""), "")</f>
        <v>16895.325383021856</v>
      </c>
      <c r="G339" s="9">
        <f ca="1">IFERROR(IF(LoanIsNotPaid*LoanIsGood,InterestAmt,""), "")</f>
        <v>6767.5112816538876</v>
      </c>
      <c r="H339" s="9">
        <f ca="1">IFERROR(IF(LoanIsNotPaid*LoanIsGood,EndingBalance,""), "")</f>
        <v>1787774.3497247994</v>
      </c>
    </row>
    <row r="340" spans="2:8" x14ac:dyDescent="0.35">
      <c r="B340" s="11">
        <f ca="1">IFERROR(IF(LoanIsNotPaid*LoanIsGood,PaymentNumber,""), "")</f>
        <v>332</v>
      </c>
      <c r="C340" s="7">
        <f ca="1">IFERROR(IF(LoanIsNotPaid*LoanIsGood,PaymentDate,""), "")</f>
        <v>53468</v>
      </c>
      <c r="D340" s="9">
        <f ca="1">IFERROR(IF(LoanIsNotPaid*LoanIsGood,LoanValue,""), "")</f>
        <v>1787774.3497247994</v>
      </c>
      <c r="E340" s="9">
        <f ca="1">IFERROR(IF(LoanIsNotPaid*LoanIsGood,MonthlyPayment,""), "")</f>
        <v>23662.836664675746</v>
      </c>
      <c r="F340" s="9">
        <f ca="1">IFERROR(IF(LoanIsNotPaid*LoanIsGood,Principal,""), "")</f>
        <v>16958.682853208185</v>
      </c>
      <c r="G340" s="9">
        <f ca="1">IFERROR(IF(LoanIsNotPaid*LoanIsGood,InterestAmt,""), "")</f>
        <v>6704.1538114675559</v>
      </c>
      <c r="H340" s="9">
        <f ca="1">IFERROR(IF(LoanIsNotPaid*LoanIsGood,EndingBalance,""), "")</f>
        <v>1770815.6668715868</v>
      </c>
    </row>
    <row r="341" spans="2:8" x14ac:dyDescent="0.35">
      <c r="B341" s="11">
        <f ca="1">IFERROR(IF(LoanIsNotPaid*LoanIsGood,PaymentNumber,""), "")</f>
        <v>333</v>
      </c>
      <c r="C341" s="7">
        <f ca="1">IFERROR(IF(LoanIsNotPaid*LoanIsGood,PaymentDate,""), "")</f>
        <v>53499</v>
      </c>
      <c r="D341" s="9">
        <f ca="1">IFERROR(IF(LoanIsNotPaid*LoanIsGood,LoanValue,""), "")</f>
        <v>1770815.6668715868</v>
      </c>
      <c r="E341" s="9">
        <f ca="1">IFERROR(IF(LoanIsNotPaid*LoanIsGood,MonthlyPayment,""), "")</f>
        <v>23662.836664675746</v>
      </c>
      <c r="F341" s="9">
        <f ca="1">IFERROR(IF(LoanIsNotPaid*LoanIsGood,Principal,""), "")</f>
        <v>17022.277913907721</v>
      </c>
      <c r="G341" s="9">
        <f ca="1">IFERROR(IF(LoanIsNotPaid*LoanIsGood,InterestAmt,""), "")</f>
        <v>6640.5587507680248</v>
      </c>
      <c r="H341" s="9">
        <f ca="1">IFERROR(IF(LoanIsNotPaid*LoanIsGood,EndingBalance,""), "")</f>
        <v>1753793.3889576774</v>
      </c>
    </row>
    <row r="342" spans="2:8" x14ac:dyDescent="0.35">
      <c r="B342" s="11">
        <f ca="1">IFERROR(IF(LoanIsNotPaid*LoanIsGood,PaymentNumber,""), "")</f>
        <v>334</v>
      </c>
      <c r="C342" s="7">
        <f ca="1">IFERROR(IF(LoanIsNotPaid*LoanIsGood,PaymentDate,""), "")</f>
        <v>53529</v>
      </c>
      <c r="D342" s="9">
        <f ca="1">IFERROR(IF(LoanIsNotPaid*LoanIsGood,LoanValue,""), "")</f>
        <v>1753793.3889576774</v>
      </c>
      <c r="E342" s="9">
        <f ca="1">IFERROR(IF(LoanIsNotPaid*LoanIsGood,MonthlyPayment,""), "")</f>
        <v>23662.836664675746</v>
      </c>
      <c r="F342" s="9">
        <f ca="1">IFERROR(IF(LoanIsNotPaid*LoanIsGood,Principal,""), "")</f>
        <v>17086.111456084873</v>
      </c>
      <c r="G342" s="9">
        <f ca="1">IFERROR(IF(LoanIsNotPaid*LoanIsGood,InterestAmt,""), "")</f>
        <v>6576.7252085908722</v>
      </c>
      <c r="H342" s="9">
        <f ca="1">IFERROR(IF(LoanIsNotPaid*LoanIsGood,EndingBalance,""), "")</f>
        <v>1736707.277501598</v>
      </c>
    </row>
    <row r="343" spans="2:8" x14ac:dyDescent="0.35">
      <c r="B343" s="11">
        <f ca="1">IFERROR(IF(LoanIsNotPaid*LoanIsGood,PaymentNumber,""), "")</f>
        <v>335</v>
      </c>
      <c r="C343" s="7">
        <f ca="1">IFERROR(IF(LoanIsNotPaid*LoanIsGood,PaymentDate,""), "")</f>
        <v>53560</v>
      </c>
      <c r="D343" s="9">
        <f ca="1">IFERROR(IF(LoanIsNotPaid*LoanIsGood,LoanValue,""), "")</f>
        <v>1736707.277501598</v>
      </c>
      <c r="E343" s="9">
        <f ca="1">IFERROR(IF(LoanIsNotPaid*LoanIsGood,MonthlyPayment,""), "")</f>
        <v>23662.836664675746</v>
      </c>
      <c r="F343" s="9">
        <f ca="1">IFERROR(IF(LoanIsNotPaid*LoanIsGood,Principal,""), "")</f>
        <v>17150.184374045191</v>
      </c>
      <c r="G343" s="9">
        <f ca="1">IFERROR(IF(LoanIsNotPaid*LoanIsGood,InterestAmt,""), "")</f>
        <v>6512.6522906305527</v>
      </c>
      <c r="H343" s="9">
        <f ca="1">IFERROR(IF(LoanIsNotPaid*LoanIsGood,EndingBalance,""), "")</f>
        <v>1719557.0931275543</v>
      </c>
    </row>
    <row r="344" spans="2:8" x14ac:dyDescent="0.35">
      <c r="B344" s="11">
        <f ca="1">IFERROR(IF(LoanIsNotPaid*LoanIsGood,PaymentNumber,""), "")</f>
        <v>336</v>
      </c>
      <c r="C344" s="7">
        <f ca="1">IFERROR(IF(LoanIsNotPaid*LoanIsGood,PaymentDate,""), "")</f>
        <v>53591</v>
      </c>
      <c r="D344" s="9">
        <f ca="1">IFERROR(IF(LoanIsNotPaid*LoanIsGood,LoanValue,""), "")</f>
        <v>1719557.0931275543</v>
      </c>
      <c r="E344" s="9">
        <f ca="1">IFERROR(IF(LoanIsNotPaid*LoanIsGood,MonthlyPayment,""), "")</f>
        <v>23662.836664675746</v>
      </c>
      <c r="F344" s="9">
        <f ca="1">IFERROR(IF(LoanIsNotPaid*LoanIsGood,Principal,""), "")</f>
        <v>17214.497565447862</v>
      </c>
      <c r="G344" s="9">
        <f ca="1">IFERROR(IF(LoanIsNotPaid*LoanIsGood,InterestAmt,""), "")</f>
        <v>6448.3390992278837</v>
      </c>
      <c r="H344" s="9">
        <f ca="1">IFERROR(IF(LoanIsNotPaid*LoanIsGood,EndingBalance,""), "")</f>
        <v>1702342.5955621041</v>
      </c>
    </row>
    <row r="345" spans="2:8" x14ac:dyDescent="0.35">
      <c r="B345" s="11">
        <f ca="1">IFERROR(IF(LoanIsNotPaid*LoanIsGood,PaymentNumber,""), "")</f>
        <v>337</v>
      </c>
      <c r="C345" s="7">
        <f ca="1">IFERROR(IF(LoanIsNotPaid*LoanIsGood,PaymentDate,""), "")</f>
        <v>53621</v>
      </c>
      <c r="D345" s="9">
        <f ca="1">IFERROR(IF(LoanIsNotPaid*LoanIsGood,LoanValue,""), "")</f>
        <v>1702342.5955621041</v>
      </c>
      <c r="E345" s="9">
        <f ca="1">IFERROR(IF(LoanIsNotPaid*LoanIsGood,MonthlyPayment,""), "")</f>
        <v>23662.836664675746</v>
      </c>
      <c r="F345" s="9">
        <f ca="1">IFERROR(IF(LoanIsNotPaid*LoanIsGood,Principal,""), "")</f>
        <v>17279.051931318292</v>
      </c>
      <c r="G345" s="9">
        <f ca="1">IFERROR(IF(LoanIsNotPaid*LoanIsGood,InterestAmt,""), "")</f>
        <v>6383.7847333574546</v>
      </c>
      <c r="H345" s="9">
        <f ca="1">IFERROR(IF(LoanIsNotPaid*LoanIsGood,EndingBalance,""), "")</f>
        <v>1685063.5436307881</v>
      </c>
    </row>
    <row r="346" spans="2:8" x14ac:dyDescent="0.35">
      <c r="B346" s="11">
        <f ca="1">IFERROR(IF(LoanIsNotPaid*LoanIsGood,PaymentNumber,""), "")</f>
        <v>338</v>
      </c>
      <c r="C346" s="7">
        <f ca="1">IFERROR(IF(LoanIsNotPaid*LoanIsGood,PaymentDate,""), "")</f>
        <v>53652</v>
      </c>
      <c r="D346" s="9">
        <f ca="1">IFERROR(IF(LoanIsNotPaid*LoanIsGood,LoanValue,""), "")</f>
        <v>1685063.5436307881</v>
      </c>
      <c r="E346" s="9">
        <f ca="1">IFERROR(IF(LoanIsNotPaid*LoanIsGood,MonthlyPayment,""), "")</f>
        <v>23662.836664675746</v>
      </c>
      <c r="F346" s="9">
        <f ca="1">IFERROR(IF(LoanIsNotPaid*LoanIsGood,Principal,""), "")</f>
        <v>17343.848376060734</v>
      </c>
      <c r="G346" s="9">
        <f ca="1">IFERROR(IF(LoanIsNotPaid*LoanIsGood,InterestAmt,""), "")</f>
        <v>6318.9882886150099</v>
      </c>
      <c r="H346" s="9">
        <f ca="1">IFERROR(IF(LoanIsNotPaid*LoanIsGood,EndingBalance,""), "")</f>
        <v>1667719.6952547282</v>
      </c>
    </row>
    <row r="347" spans="2:8" x14ac:dyDescent="0.35">
      <c r="B347" s="11">
        <f ca="1">IFERROR(IF(LoanIsNotPaid*LoanIsGood,PaymentNumber,""), "")</f>
        <v>339</v>
      </c>
      <c r="C347" s="7">
        <f ca="1">IFERROR(IF(LoanIsNotPaid*LoanIsGood,PaymentDate,""), "")</f>
        <v>53682</v>
      </c>
      <c r="D347" s="9">
        <f ca="1">IFERROR(IF(LoanIsNotPaid*LoanIsGood,LoanValue,""), "")</f>
        <v>1667719.6952547282</v>
      </c>
      <c r="E347" s="9">
        <f ca="1">IFERROR(IF(LoanIsNotPaid*LoanIsGood,MonthlyPayment,""), "")</f>
        <v>23662.836664675746</v>
      </c>
      <c r="F347" s="9">
        <f ca="1">IFERROR(IF(LoanIsNotPaid*LoanIsGood,Principal,""), "")</f>
        <v>17408.887807470961</v>
      </c>
      <c r="G347" s="9">
        <f ca="1">IFERROR(IF(LoanIsNotPaid*LoanIsGood,InterestAmt,""), "")</f>
        <v>6253.9488572047831</v>
      </c>
      <c r="H347" s="9">
        <f ca="1">IFERROR(IF(LoanIsNotPaid*LoanIsGood,EndingBalance,""), "")</f>
        <v>1650310.8074472602</v>
      </c>
    </row>
    <row r="348" spans="2:8" x14ac:dyDescent="0.35">
      <c r="B348" s="11">
        <f ca="1">IFERROR(IF(LoanIsNotPaid*LoanIsGood,PaymentNumber,""), "")</f>
        <v>340</v>
      </c>
      <c r="C348" s="7">
        <f ca="1">IFERROR(IF(LoanIsNotPaid*LoanIsGood,PaymentDate,""), "")</f>
        <v>53713</v>
      </c>
      <c r="D348" s="9">
        <f ca="1">IFERROR(IF(LoanIsNotPaid*LoanIsGood,LoanValue,""), "")</f>
        <v>1650310.8074472602</v>
      </c>
      <c r="E348" s="9">
        <f ca="1">IFERROR(IF(LoanIsNotPaid*LoanIsGood,MonthlyPayment,""), "")</f>
        <v>23662.836664675746</v>
      </c>
      <c r="F348" s="9">
        <f ca="1">IFERROR(IF(LoanIsNotPaid*LoanIsGood,Principal,""), "")</f>
        <v>17474.171136748981</v>
      </c>
      <c r="G348" s="9">
        <f ca="1">IFERROR(IF(LoanIsNotPaid*LoanIsGood,InterestAmt,""), "")</f>
        <v>6188.665527926767</v>
      </c>
      <c r="H348" s="9">
        <f ca="1">IFERROR(IF(LoanIsNotPaid*LoanIsGood,EndingBalance,""), "")</f>
        <v>1632836.6363105103</v>
      </c>
    </row>
    <row r="349" spans="2:8" x14ac:dyDescent="0.35">
      <c r="B349" s="11">
        <f ca="1">IFERROR(IF(LoanIsNotPaid*LoanIsGood,PaymentNumber,""), "")</f>
        <v>341</v>
      </c>
      <c r="C349" s="7">
        <f ca="1">IFERROR(IF(LoanIsNotPaid*LoanIsGood,PaymentDate,""), "")</f>
        <v>53744</v>
      </c>
      <c r="D349" s="9">
        <f ca="1">IFERROR(IF(LoanIsNotPaid*LoanIsGood,LoanValue,""), "")</f>
        <v>1632836.6363105103</v>
      </c>
      <c r="E349" s="9">
        <f ca="1">IFERROR(IF(LoanIsNotPaid*LoanIsGood,MonthlyPayment,""), "")</f>
        <v>23662.836664675746</v>
      </c>
      <c r="F349" s="9">
        <f ca="1">IFERROR(IF(LoanIsNotPaid*LoanIsGood,Principal,""), "")</f>
        <v>17539.699278511784</v>
      </c>
      <c r="G349" s="9">
        <f ca="1">IFERROR(IF(LoanIsNotPaid*LoanIsGood,InterestAmt,""), "")</f>
        <v>6123.1373861639577</v>
      </c>
      <c r="H349" s="9">
        <f ca="1">IFERROR(IF(LoanIsNotPaid*LoanIsGood,EndingBalance,""), "")</f>
        <v>1615296.9370319992</v>
      </c>
    </row>
    <row r="350" spans="2:8" x14ac:dyDescent="0.35">
      <c r="B350" s="11">
        <f ca="1">IFERROR(IF(LoanIsNotPaid*LoanIsGood,PaymentNumber,""), "")</f>
        <v>342</v>
      </c>
      <c r="C350" s="7">
        <f ca="1">IFERROR(IF(LoanIsNotPaid*LoanIsGood,PaymentDate,""), "")</f>
        <v>53772</v>
      </c>
      <c r="D350" s="9">
        <f ca="1">IFERROR(IF(LoanIsNotPaid*LoanIsGood,LoanValue,""), "")</f>
        <v>1615296.9370319992</v>
      </c>
      <c r="E350" s="9">
        <f ca="1">IFERROR(IF(LoanIsNotPaid*LoanIsGood,MonthlyPayment,""), "")</f>
        <v>23662.836664675746</v>
      </c>
      <c r="F350" s="9">
        <f ca="1">IFERROR(IF(LoanIsNotPaid*LoanIsGood,Principal,""), "")</f>
        <v>17605.473150806207</v>
      </c>
      <c r="G350" s="9">
        <f ca="1">IFERROR(IF(LoanIsNotPaid*LoanIsGood,InterestAmt,""), "")</f>
        <v>6057.3635138695381</v>
      </c>
      <c r="H350" s="9">
        <f ca="1">IFERROR(IF(LoanIsNotPaid*LoanIsGood,EndingBalance,""), "")</f>
        <v>1597691.4638811965</v>
      </c>
    </row>
    <row r="351" spans="2:8" x14ac:dyDescent="0.35">
      <c r="B351" s="11">
        <f ca="1">IFERROR(IF(LoanIsNotPaid*LoanIsGood,PaymentNumber,""), "")</f>
        <v>343</v>
      </c>
      <c r="C351" s="7">
        <f ca="1">IFERROR(IF(LoanIsNotPaid*LoanIsGood,PaymentDate,""), "")</f>
        <v>53803</v>
      </c>
      <c r="D351" s="9">
        <f ca="1">IFERROR(IF(LoanIsNotPaid*LoanIsGood,LoanValue,""), "")</f>
        <v>1597691.4638811965</v>
      </c>
      <c r="E351" s="9">
        <f ca="1">IFERROR(IF(LoanIsNotPaid*LoanIsGood,MonthlyPayment,""), "")</f>
        <v>23662.836664675746</v>
      </c>
      <c r="F351" s="9">
        <f ca="1">IFERROR(IF(LoanIsNotPaid*LoanIsGood,Principal,""), "")</f>
        <v>17671.493675121728</v>
      </c>
      <c r="G351" s="9">
        <f ca="1">IFERROR(IF(LoanIsNotPaid*LoanIsGood,InterestAmt,""), "")</f>
        <v>5991.3429895540148</v>
      </c>
      <c r="H351" s="9">
        <f ca="1">IFERROR(IF(LoanIsNotPaid*LoanIsGood,EndingBalance,""), "")</f>
        <v>1580019.9702060726</v>
      </c>
    </row>
    <row r="352" spans="2:8" x14ac:dyDescent="0.35">
      <c r="B352" s="11">
        <f ca="1">IFERROR(IF(LoanIsNotPaid*LoanIsGood,PaymentNumber,""), "")</f>
        <v>344</v>
      </c>
      <c r="C352" s="7">
        <f ca="1">IFERROR(IF(LoanIsNotPaid*LoanIsGood,PaymentDate,""), "")</f>
        <v>53833</v>
      </c>
      <c r="D352" s="9">
        <f ca="1">IFERROR(IF(LoanIsNotPaid*LoanIsGood,LoanValue,""), "")</f>
        <v>1580019.9702060726</v>
      </c>
      <c r="E352" s="9">
        <f ca="1">IFERROR(IF(LoanIsNotPaid*LoanIsGood,MonthlyPayment,""), "")</f>
        <v>23662.836664675746</v>
      </c>
      <c r="F352" s="9">
        <f ca="1">IFERROR(IF(LoanIsNotPaid*LoanIsGood,Principal,""), "")</f>
        <v>17737.761776403433</v>
      </c>
      <c r="G352" s="9">
        <f ca="1">IFERROR(IF(LoanIsNotPaid*LoanIsGood,InterestAmt,""), "")</f>
        <v>5925.0748882723092</v>
      </c>
      <c r="H352" s="9">
        <f ca="1">IFERROR(IF(LoanIsNotPaid*LoanIsGood,EndingBalance,""), "")</f>
        <v>1562282.2084296737</v>
      </c>
    </row>
    <row r="353" spans="2:8" x14ac:dyDescent="0.35">
      <c r="B353" s="11">
        <f ca="1">IFERROR(IF(LoanIsNotPaid*LoanIsGood,PaymentNumber,""), "")</f>
        <v>345</v>
      </c>
      <c r="C353" s="7">
        <f ca="1">IFERROR(IF(LoanIsNotPaid*LoanIsGood,PaymentDate,""), "")</f>
        <v>53864</v>
      </c>
      <c r="D353" s="9">
        <f ca="1">IFERROR(IF(LoanIsNotPaid*LoanIsGood,LoanValue,""), "")</f>
        <v>1562282.2084296737</v>
      </c>
      <c r="E353" s="9">
        <f ca="1">IFERROR(IF(LoanIsNotPaid*LoanIsGood,MonthlyPayment,""), "")</f>
        <v>23662.836664675746</v>
      </c>
      <c r="F353" s="9">
        <f ca="1">IFERROR(IF(LoanIsNotPaid*LoanIsGood,Principal,""), "")</f>
        <v>17804.278383064946</v>
      </c>
      <c r="G353" s="9">
        <f ca="1">IFERROR(IF(LoanIsNotPaid*LoanIsGood,InterestAmt,""), "")</f>
        <v>5858.5582816107972</v>
      </c>
      <c r="H353" s="9">
        <f ca="1">IFERROR(IF(LoanIsNotPaid*LoanIsGood,EndingBalance,""), "")</f>
        <v>1544477.9300466087</v>
      </c>
    </row>
    <row r="354" spans="2:8" x14ac:dyDescent="0.35">
      <c r="B354" s="11">
        <f ca="1">IFERROR(IF(LoanIsNotPaid*LoanIsGood,PaymentNumber,""), "")</f>
        <v>346</v>
      </c>
      <c r="C354" s="7">
        <f ca="1">IFERROR(IF(LoanIsNotPaid*LoanIsGood,PaymentDate,""), "")</f>
        <v>53894</v>
      </c>
      <c r="D354" s="9">
        <f ca="1">IFERROR(IF(LoanIsNotPaid*LoanIsGood,LoanValue,""), "")</f>
        <v>1544477.9300466087</v>
      </c>
      <c r="E354" s="9">
        <f ca="1">IFERROR(IF(LoanIsNotPaid*LoanIsGood,MonthlyPayment,""), "")</f>
        <v>23662.836664675746</v>
      </c>
      <c r="F354" s="9">
        <f ca="1">IFERROR(IF(LoanIsNotPaid*LoanIsGood,Principal,""), "")</f>
        <v>17871.044427001441</v>
      </c>
      <c r="G354" s="9">
        <f ca="1">IFERROR(IF(LoanIsNotPaid*LoanIsGood,InterestAmt,""), "")</f>
        <v>5791.7922376743027</v>
      </c>
      <c r="H354" s="9">
        <f ca="1">IFERROR(IF(LoanIsNotPaid*LoanIsGood,EndingBalance,""), "")</f>
        <v>1526606.8856196087</v>
      </c>
    </row>
    <row r="355" spans="2:8" x14ac:dyDescent="0.35">
      <c r="B355" s="11">
        <f ca="1">IFERROR(IF(LoanIsNotPaid*LoanIsGood,PaymentNumber,""), "")</f>
        <v>347</v>
      </c>
      <c r="C355" s="7">
        <f ca="1">IFERROR(IF(LoanIsNotPaid*LoanIsGood,PaymentDate,""), "")</f>
        <v>53925</v>
      </c>
      <c r="D355" s="9">
        <f ca="1">IFERROR(IF(LoanIsNotPaid*LoanIsGood,LoanValue,""), "")</f>
        <v>1526606.8856196087</v>
      </c>
      <c r="E355" s="9">
        <f ca="1">IFERROR(IF(LoanIsNotPaid*LoanIsGood,MonthlyPayment,""), "")</f>
        <v>23662.836664675746</v>
      </c>
      <c r="F355" s="9">
        <f ca="1">IFERROR(IF(LoanIsNotPaid*LoanIsGood,Principal,""), "")</f>
        <v>17938.060843602696</v>
      </c>
      <c r="G355" s="9">
        <f ca="1">IFERROR(IF(LoanIsNotPaid*LoanIsGood,InterestAmt,""), "")</f>
        <v>5724.7758210730481</v>
      </c>
      <c r="H355" s="9">
        <f ca="1">IFERROR(IF(LoanIsNotPaid*LoanIsGood,EndingBalance,""), "")</f>
        <v>1508668.824776005</v>
      </c>
    </row>
    <row r="356" spans="2:8" x14ac:dyDescent="0.35">
      <c r="B356" s="11">
        <f ca="1">IFERROR(IF(LoanIsNotPaid*LoanIsGood,PaymentNumber,""), "")</f>
        <v>348</v>
      </c>
      <c r="C356" s="7">
        <f ca="1">IFERROR(IF(LoanIsNotPaid*LoanIsGood,PaymentDate,""), "")</f>
        <v>53956</v>
      </c>
      <c r="D356" s="9">
        <f ca="1">IFERROR(IF(LoanIsNotPaid*LoanIsGood,LoanValue,""), "")</f>
        <v>1508668.824776005</v>
      </c>
      <c r="E356" s="9">
        <f ca="1">IFERROR(IF(LoanIsNotPaid*LoanIsGood,MonthlyPayment,""), "")</f>
        <v>23662.836664675746</v>
      </c>
      <c r="F356" s="9">
        <f ca="1">IFERROR(IF(LoanIsNotPaid*LoanIsGood,Principal,""), "")</f>
        <v>18005.328571766207</v>
      </c>
      <c r="G356" s="9">
        <f ca="1">IFERROR(IF(LoanIsNotPaid*LoanIsGood,InterestAmt,""), "")</f>
        <v>5657.5080929095366</v>
      </c>
      <c r="H356" s="9">
        <f ca="1">IFERROR(IF(LoanIsNotPaid*LoanIsGood,EndingBalance,""), "")</f>
        <v>1490663.4962042384</v>
      </c>
    </row>
    <row r="357" spans="2:8" x14ac:dyDescent="0.35">
      <c r="B357" s="11">
        <f ca="1">IFERROR(IF(LoanIsNotPaid*LoanIsGood,PaymentNumber,""), "")</f>
        <v>349</v>
      </c>
      <c r="C357" s="7">
        <f ca="1">IFERROR(IF(LoanIsNotPaid*LoanIsGood,PaymentDate,""), "")</f>
        <v>53986</v>
      </c>
      <c r="D357" s="9">
        <f ca="1">IFERROR(IF(LoanIsNotPaid*LoanIsGood,LoanValue,""), "")</f>
        <v>1490663.4962042384</v>
      </c>
      <c r="E357" s="9">
        <f ca="1">IFERROR(IF(LoanIsNotPaid*LoanIsGood,MonthlyPayment,""), "")</f>
        <v>23662.836664675746</v>
      </c>
      <c r="F357" s="9">
        <f ca="1">IFERROR(IF(LoanIsNotPaid*LoanIsGood,Principal,""), "")</f>
        <v>18072.848553910331</v>
      </c>
      <c r="G357" s="9">
        <f ca="1">IFERROR(IF(LoanIsNotPaid*LoanIsGood,InterestAmt,""), "")</f>
        <v>5589.9881107654146</v>
      </c>
      <c r="H357" s="9">
        <f ca="1">IFERROR(IF(LoanIsNotPaid*LoanIsGood,EndingBalance,""), "")</f>
        <v>1472590.6476503275</v>
      </c>
    </row>
    <row r="358" spans="2:8" x14ac:dyDescent="0.35">
      <c r="B358" s="11">
        <f ca="1">IFERROR(IF(LoanIsNotPaid*LoanIsGood,PaymentNumber,""), "")</f>
        <v>350</v>
      </c>
      <c r="C358" s="7">
        <f ca="1">IFERROR(IF(LoanIsNotPaid*LoanIsGood,PaymentDate,""), "")</f>
        <v>54017</v>
      </c>
      <c r="D358" s="9">
        <f ca="1">IFERROR(IF(LoanIsNotPaid*LoanIsGood,LoanValue,""), "")</f>
        <v>1472590.6476503275</v>
      </c>
      <c r="E358" s="9">
        <f ca="1">IFERROR(IF(LoanIsNotPaid*LoanIsGood,MonthlyPayment,""), "")</f>
        <v>23662.836664675746</v>
      </c>
      <c r="F358" s="9">
        <f ca="1">IFERROR(IF(LoanIsNotPaid*LoanIsGood,Principal,""), "")</f>
        <v>18140.621735987494</v>
      </c>
      <c r="G358" s="9">
        <f ca="1">IFERROR(IF(LoanIsNotPaid*LoanIsGood,InterestAmt,""), "")</f>
        <v>5522.2149286882495</v>
      </c>
      <c r="H358" s="9">
        <f ca="1">IFERROR(IF(LoanIsNotPaid*LoanIsGood,EndingBalance,""), "")</f>
        <v>1454450.0259143449</v>
      </c>
    </row>
    <row r="359" spans="2:8" x14ac:dyDescent="0.35">
      <c r="B359" s="11">
        <f ca="1">IFERROR(IF(LoanIsNotPaid*LoanIsGood,PaymentNumber,""), "")</f>
        <v>351</v>
      </c>
      <c r="C359" s="7">
        <f ca="1">IFERROR(IF(LoanIsNotPaid*LoanIsGood,PaymentDate,""), "")</f>
        <v>54047</v>
      </c>
      <c r="D359" s="9">
        <f ca="1">IFERROR(IF(LoanIsNotPaid*LoanIsGood,LoanValue,""), "")</f>
        <v>1454450.0259143449</v>
      </c>
      <c r="E359" s="9">
        <f ca="1">IFERROR(IF(LoanIsNotPaid*LoanIsGood,MonthlyPayment,""), "")</f>
        <v>23662.836664675746</v>
      </c>
      <c r="F359" s="9">
        <f ca="1">IFERROR(IF(LoanIsNotPaid*LoanIsGood,Principal,""), "")</f>
        <v>18208.649067497448</v>
      </c>
      <c r="G359" s="9">
        <f ca="1">IFERROR(IF(LoanIsNotPaid*LoanIsGood,InterestAmt,""), "")</f>
        <v>5454.1875971782974</v>
      </c>
      <c r="H359" s="9">
        <f ca="1">IFERROR(IF(LoanIsNotPaid*LoanIsGood,EndingBalance,""), "")</f>
        <v>1436241.3768468499</v>
      </c>
    </row>
    <row r="360" spans="2:8" x14ac:dyDescent="0.35">
      <c r="B360" s="11">
        <f ca="1">IFERROR(IF(LoanIsNotPaid*LoanIsGood,PaymentNumber,""), "")</f>
        <v>352</v>
      </c>
      <c r="C360" s="7">
        <f ca="1">IFERROR(IF(LoanIsNotPaid*LoanIsGood,PaymentDate,""), "")</f>
        <v>54078</v>
      </c>
      <c r="D360" s="9">
        <f ca="1">IFERROR(IF(LoanIsNotPaid*LoanIsGood,LoanValue,""), "")</f>
        <v>1436241.3768468499</v>
      </c>
      <c r="E360" s="9">
        <f ca="1">IFERROR(IF(LoanIsNotPaid*LoanIsGood,MonthlyPayment,""), "")</f>
        <v>23662.836664675746</v>
      </c>
      <c r="F360" s="9">
        <f ca="1">IFERROR(IF(LoanIsNotPaid*LoanIsGood,Principal,""), "")</f>
        <v>18276.931501500563</v>
      </c>
      <c r="G360" s="9">
        <f ca="1">IFERROR(IF(LoanIsNotPaid*LoanIsGood,InterestAmt,""), "")</f>
        <v>5385.9051631751809</v>
      </c>
      <c r="H360" s="9">
        <f ca="1">IFERROR(IF(LoanIsNotPaid*LoanIsGood,EndingBalance,""), "")</f>
        <v>1417964.4453453459</v>
      </c>
    </row>
    <row r="361" spans="2:8" x14ac:dyDescent="0.35">
      <c r="B361" s="11">
        <f ca="1">IFERROR(IF(LoanIsNotPaid*LoanIsGood,PaymentNumber,""), "")</f>
        <v>353</v>
      </c>
      <c r="C361" s="7">
        <f ca="1">IFERROR(IF(LoanIsNotPaid*LoanIsGood,PaymentDate,""), "")</f>
        <v>54109</v>
      </c>
      <c r="D361" s="9">
        <f ca="1">IFERROR(IF(LoanIsNotPaid*LoanIsGood,LoanValue,""), "")</f>
        <v>1417964.4453453459</v>
      </c>
      <c r="E361" s="9">
        <f ca="1">IFERROR(IF(LoanIsNotPaid*LoanIsGood,MonthlyPayment,""), "")</f>
        <v>23662.836664675746</v>
      </c>
      <c r="F361" s="9">
        <f ca="1">IFERROR(IF(LoanIsNotPaid*LoanIsGood,Principal,""), "")</f>
        <v>18345.469994631188</v>
      </c>
      <c r="G361" s="9">
        <f ca="1">IFERROR(IF(LoanIsNotPaid*LoanIsGood,InterestAmt,""), "")</f>
        <v>5317.3666700445556</v>
      </c>
      <c r="H361" s="9">
        <f ca="1">IFERROR(IF(LoanIsNotPaid*LoanIsGood,EndingBalance,""), "")</f>
        <v>1399618.9753507189</v>
      </c>
    </row>
    <row r="362" spans="2:8" x14ac:dyDescent="0.35">
      <c r="B362" s="11">
        <f ca="1">IFERROR(IF(LoanIsNotPaid*LoanIsGood,PaymentNumber,""), "")</f>
        <v>354</v>
      </c>
      <c r="C362" s="7">
        <f ca="1">IFERROR(IF(LoanIsNotPaid*LoanIsGood,PaymentDate,""), "")</f>
        <v>54138</v>
      </c>
      <c r="D362" s="9">
        <f ca="1">IFERROR(IF(LoanIsNotPaid*LoanIsGood,LoanValue,""), "")</f>
        <v>1399618.9753507189</v>
      </c>
      <c r="E362" s="9">
        <f ca="1">IFERROR(IF(LoanIsNotPaid*LoanIsGood,MonthlyPayment,""), "")</f>
        <v>23662.836664675746</v>
      </c>
      <c r="F362" s="9">
        <f ca="1">IFERROR(IF(LoanIsNotPaid*LoanIsGood,Principal,""), "")</f>
        <v>18414.265507111057</v>
      </c>
      <c r="G362" s="9">
        <f ca="1">IFERROR(IF(LoanIsNotPaid*LoanIsGood,InterestAmt,""), "")</f>
        <v>5248.5711575646865</v>
      </c>
      <c r="H362" s="9">
        <f ca="1">IFERROR(IF(LoanIsNotPaid*LoanIsGood,EndingBalance,""), "")</f>
        <v>1381204.7098436058</v>
      </c>
    </row>
    <row r="363" spans="2:8" x14ac:dyDescent="0.35">
      <c r="B363" s="11">
        <f ca="1">IFERROR(IF(LoanIsNotPaid*LoanIsGood,PaymentNumber,""), "")</f>
        <v>355</v>
      </c>
      <c r="C363" s="7">
        <f ca="1">IFERROR(IF(LoanIsNotPaid*LoanIsGood,PaymentDate,""), "")</f>
        <v>54169</v>
      </c>
      <c r="D363" s="9">
        <f ca="1">IFERROR(IF(LoanIsNotPaid*LoanIsGood,LoanValue,""), "")</f>
        <v>1381204.7098436058</v>
      </c>
      <c r="E363" s="9">
        <f ca="1">IFERROR(IF(LoanIsNotPaid*LoanIsGood,MonthlyPayment,""), "")</f>
        <v>23662.836664675746</v>
      </c>
      <c r="F363" s="9">
        <f ca="1">IFERROR(IF(LoanIsNotPaid*LoanIsGood,Principal,""), "")</f>
        <v>18483.319002762724</v>
      </c>
      <c r="G363" s="9">
        <f ca="1">IFERROR(IF(LoanIsNotPaid*LoanIsGood,InterestAmt,""), "")</f>
        <v>5179.5176619130207</v>
      </c>
      <c r="H363" s="9">
        <f ca="1">IFERROR(IF(LoanIsNotPaid*LoanIsGood,EndingBalance,""), "")</f>
        <v>1362721.3908408433</v>
      </c>
    </row>
    <row r="364" spans="2:8" x14ac:dyDescent="0.35">
      <c r="B364" s="11">
        <f ca="1">IFERROR(IF(LoanIsNotPaid*LoanIsGood,PaymentNumber,""), "")</f>
        <v>356</v>
      </c>
      <c r="C364" s="7">
        <f ca="1">IFERROR(IF(LoanIsNotPaid*LoanIsGood,PaymentDate,""), "")</f>
        <v>54199</v>
      </c>
      <c r="D364" s="9">
        <f ca="1">IFERROR(IF(LoanIsNotPaid*LoanIsGood,LoanValue,""), "")</f>
        <v>1362721.3908408433</v>
      </c>
      <c r="E364" s="9">
        <f ca="1">IFERROR(IF(LoanIsNotPaid*LoanIsGood,MonthlyPayment,""), "")</f>
        <v>23662.836664675746</v>
      </c>
      <c r="F364" s="9">
        <f ca="1">IFERROR(IF(LoanIsNotPaid*LoanIsGood,Principal,""), "")</f>
        <v>18552.631449023083</v>
      </c>
      <c r="G364" s="9">
        <f ca="1">IFERROR(IF(LoanIsNotPaid*LoanIsGood,InterestAmt,""), "")</f>
        <v>5110.2052156526615</v>
      </c>
      <c r="H364" s="9">
        <f ca="1">IFERROR(IF(LoanIsNotPaid*LoanIsGood,EndingBalance,""), "")</f>
        <v>1344168.7593918256</v>
      </c>
    </row>
    <row r="365" spans="2:8" x14ac:dyDescent="0.35">
      <c r="B365" s="11">
        <f ca="1">IFERROR(IF(LoanIsNotPaid*LoanIsGood,PaymentNumber,""), "")</f>
        <v>357</v>
      </c>
      <c r="C365" s="7">
        <f ca="1">IFERROR(IF(LoanIsNotPaid*LoanIsGood,PaymentDate,""), "")</f>
        <v>54230</v>
      </c>
      <c r="D365" s="9">
        <f ca="1">IFERROR(IF(LoanIsNotPaid*LoanIsGood,LoanValue,""), "")</f>
        <v>1344168.7593918256</v>
      </c>
      <c r="E365" s="9">
        <f ca="1">IFERROR(IF(LoanIsNotPaid*LoanIsGood,MonthlyPayment,""), "")</f>
        <v>23662.836664675746</v>
      </c>
      <c r="F365" s="9">
        <f ca="1">IFERROR(IF(LoanIsNotPaid*LoanIsGood,Principal,""), "")</f>
        <v>18622.20381695692</v>
      </c>
      <c r="G365" s="9">
        <f ca="1">IFERROR(IF(LoanIsNotPaid*LoanIsGood,InterestAmt,""), "")</f>
        <v>5040.6328477188235</v>
      </c>
      <c r="H365" s="9">
        <f ca="1">IFERROR(IF(LoanIsNotPaid*LoanIsGood,EndingBalance,""), "")</f>
        <v>1325546.5555748641</v>
      </c>
    </row>
    <row r="366" spans="2:8" x14ac:dyDescent="0.35">
      <c r="B366" s="11">
        <f ca="1">IFERROR(IF(LoanIsNotPaid*LoanIsGood,PaymentNumber,""), "")</f>
        <v>358</v>
      </c>
      <c r="C366" s="7">
        <f ca="1">IFERROR(IF(LoanIsNotPaid*LoanIsGood,PaymentDate,""), "")</f>
        <v>54260</v>
      </c>
      <c r="D366" s="9">
        <f ca="1">IFERROR(IF(LoanIsNotPaid*LoanIsGood,LoanValue,""), "")</f>
        <v>1325546.5555748641</v>
      </c>
      <c r="E366" s="9">
        <f ca="1">IFERROR(IF(LoanIsNotPaid*LoanIsGood,MonthlyPayment,""), "")</f>
        <v>23662.836664675746</v>
      </c>
      <c r="F366" s="9">
        <f ca="1">IFERROR(IF(LoanIsNotPaid*LoanIsGood,Principal,""), "")</f>
        <v>18692.037081270508</v>
      </c>
      <c r="G366" s="9">
        <f ca="1">IFERROR(IF(LoanIsNotPaid*LoanIsGood,InterestAmt,""), "")</f>
        <v>4970.7995834052354</v>
      </c>
      <c r="H366" s="9">
        <f ca="1">IFERROR(IF(LoanIsNotPaid*LoanIsGood,EndingBalance,""), "")</f>
        <v>1306854.5184935927</v>
      </c>
    </row>
    <row r="367" spans="2:8" x14ac:dyDescent="0.35">
      <c r="B367" s="11">
        <f ca="1">IFERROR(IF(LoanIsNotPaid*LoanIsGood,PaymentNumber,""), "")</f>
        <v>359</v>
      </c>
      <c r="C367" s="7">
        <f ca="1">IFERROR(IF(LoanIsNotPaid*LoanIsGood,PaymentDate,""), "")</f>
        <v>54291</v>
      </c>
      <c r="D367" s="9">
        <f ca="1">IFERROR(IF(LoanIsNotPaid*LoanIsGood,LoanValue,""), "")</f>
        <v>1306854.5184935927</v>
      </c>
      <c r="E367" s="9">
        <f ca="1">IFERROR(IF(LoanIsNotPaid*LoanIsGood,MonthlyPayment,""), "")</f>
        <v>23662.836664675746</v>
      </c>
      <c r="F367" s="9">
        <f ca="1">IFERROR(IF(LoanIsNotPaid*LoanIsGood,Principal,""), "")</f>
        <v>18762.132220325271</v>
      </c>
      <c r="G367" s="9">
        <f ca="1">IFERROR(IF(LoanIsNotPaid*LoanIsGood,InterestAmt,""), "")</f>
        <v>4900.704444350471</v>
      </c>
      <c r="H367" s="9">
        <f ca="1">IFERROR(IF(LoanIsNotPaid*LoanIsGood,EndingBalance,""), "")</f>
        <v>1288092.3862732723</v>
      </c>
    </row>
    <row r="368" spans="2:8" x14ac:dyDescent="0.35">
      <c r="B368" s="11">
        <f ca="1">IFERROR(IF(LoanIsNotPaid*LoanIsGood,PaymentNumber,""), "")</f>
        <v>360</v>
      </c>
      <c r="C368" s="7">
        <f ca="1">IFERROR(IF(LoanIsNotPaid*LoanIsGood,PaymentDate,""), "")</f>
        <v>54322</v>
      </c>
      <c r="D368" s="9">
        <f ca="1">IFERROR(IF(LoanIsNotPaid*LoanIsGood,LoanValue,""), "")</f>
        <v>1288092.3862732723</v>
      </c>
      <c r="E368" s="9">
        <f ca="1">IFERROR(IF(LoanIsNotPaid*LoanIsGood,MonthlyPayment,""), "")</f>
        <v>23662.836664675746</v>
      </c>
      <c r="F368" s="9">
        <f ca="1">IFERROR(IF(LoanIsNotPaid*LoanIsGood,Principal,""), "")</f>
        <v>18832.490216151495</v>
      </c>
      <c r="G368" s="9">
        <f ca="1">IFERROR(IF(LoanIsNotPaid*LoanIsGood,InterestAmt,""), "")</f>
        <v>4830.3464485242512</v>
      </c>
      <c r="H368" s="9">
        <f ca="1">IFERROR(IF(LoanIsNotPaid*LoanIsGood,EndingBalance,""), "")</f>
        <v>1269259.8960571215</v>
      </c>
    </row>
  </sheetData>
  <mergeCells count="8">
    <mergeCell ref="B3:C3"/>
    <mergeCell ref="B4:C4"/>
    <mergeCell ref="B5:C5"/>
    <mergeCell ref="B6:C6"/>
    <mergeCell ref="F3:G3"/>
    <mergeCell ref="F4:G4"/>
    <mergeCell ref="F5:G5"/>
    <mergeCell ref="F6:G6"/>
  </mergeCells>
  <phoneticPr fontId="0" type="noConversion"/>
  <conditionalFormatting sqref="C9:G368">
    <cfRule type="expression" dxfId="15" priority="2" stopIfTrue="1">
      <formula>NOT(LoanIsNotPaid)</formula>
    </cfRule>
    <cfRule type="expression" dxfId="14" priority="3" stopIfTrue="1">
      <formula>IF(ROW(C9)=LastRow,TRUE,FALSE)</formula>
    </cfRule>
  </conditionalFormatting>
  <conditionalFormatting sqref="B9:B368">
    <cfRule type="expression" dxfId="13" priority="4" stopIfTrue="1">
      <formula>NOT(LoanIsNotPaid)</formula>
    </cfRule>
    <cfRule type="expression" dxfId="12" priority="5" stopIfTrue="1">
      <formula>IF(ROW(B9)=LastRow,TRUE,FALSE)</formula>
    </cfRule>
  </conditionalFormatting>
  <conditionalFormatting sqref="H9:H368">
    <cfRule type="expression" dxfId="11" priority="6" stopIfTrue="1">
      <formula>NOT(LoanIsNotPaid)</formula>
    </cfRule>
    <cfRule type="expression" dxfId="10" priority="7" stopIfTrue="1">
      <formula>IF(ROW(H9)=LastRow,TRUE,FALSE)</formula>
    </cfRule>
  </conditionalFormatting>
  <conditionalFormatting sqref="B9:H368">
    <cfRule type="expression" dxfId="9" priority="1">
      <formula>$B9=""</formula>
    </cfRule>
  </conditionalFormatting>
  <dataValidations count="27">
    <dataValidation allowBlank="1" showInputMessage="1" showErrorMessage="1" prompt="Make a loan repayment schedule using this Loan Calculator worksheet. Total interest and total payments are automatically calculated" sqref="A1"/>
    <dataValidation allowBlank="1" showInputMessage="1" showErrorMessage="1" prompt="Title of this worksheet is in this cell. Enter Loan Values in cells D3 through D6. Loan Summary in cells H3 through H6 and Loan table are automatically updated" sqref="B1"/>
    <dataValidation allowBlank="1" showInputMessage="1" showErrorMessage="1" prompt="Enter Loan Values in cells D3 through D6 for each description in cells below. Loan Summary in cells H3 through H6 and Loan table are automatically updated" sqref="B2"/>
    <dataValidation allowBlank="1" showInputMessage="1" showErrorMessage="1" prompt="Loan Summary is automatically updated in cells below" sqref="F2"/>
    <dataValidation allowBlank="1" showInputMessage="1" showErrorMessage="1" prompt="Enter Loan amount in this cell" sqref="D3"/>
    <dataValidation allowBlank="1" showInputMessage="1" showErrorMessage="1" prompt="Enter Loan amount in cell at right" sqref="B3:C3"/>
    <dataValidation allowBlank="1" showInputMessage="1" showErrorMessage="1" prompt="Enter Annual interest rate in this cell" sqref="D4"/>
    <dataValidation allowBlank="1" showInputMessage="1" showErrorMessage="1" prompt="Enter Annual interest rate in cell at right" sqref="B4:C4"/>
    <dataValidation allowBlank="1" showInputMessage="1" showErrorMessage="1" prompt="Enter Loan period in years in this cell" sqref="D5"/>
    <dataValidation allowBlank="1" showInputMessage="1" showErrorMessage="1" prompt="Enter Loan period in years in cell at right" sqref="B5:C5"/>
    <dataValidation allowBlank="1" showInputMessage="1" showErrorMessage="1" prompt="Enter Start date of loan in this cell" sqref="D6"/>
    <dataValidation allowBlank="1" showInputMessage="1" showErrorMessage="1" prompt="Enter Start date of loan in cell at right" sqref="B6:C6"/>
    <dataValidation allowBlank="1" showInputMessage="1" showErrorMessage="1" prompt="Monthly payment is automatically calculated in this cell" sqref="H3"/>
    <dataValidation allowBlank="1" showInputMessage="1" showErrorMessage="1" prompt="Monthly payment is automatically calculated in cell at right" sqref="F3:G3"/>
    <dataValidation allowBlank="1" showInputMessage="1" showErrorMessage="1" prompt="Number of payments is automatically calculated in cell at right" sqref="F4:G4"/>
    <dataValidation allowBlank="1" showInputMessage="1" showErrorMessage="1" prompt="Total interest is automatically calculated in cell at right" sqref="F5:G5"/>
    <dataValidation allowBlank="1" showInputMessage="1" showErrorMessage="1" prompt="Total cost of loan is automatically calculated in cell at right" sqref="F6:G6"/>
    <dataValidation allowBlank="1" showInputMessage="1" showErrorMessage="1" prompt="Total cost of loan is automatically calculated in this cell" sqref="H6"/>
    <dataValidation allowBlank="1" showInputMessage="1" showErrorMessage="1" prompt="Total interest is automatically calculated in this cell" sqref="H5"/>
    <dataValidation allowBlank="1" showInputMessage="1" showErrorMessage="1" prompt="Number of payments is automatically calculated in this cell" sqref="H4"/>
    <dataValidation allowBlank="1" showInputMessage="1" showErrorMessage="1" prompt="Payment Number is automatically updated in this column under this heading" sqref="B8"/>
    <dataValidation allowBlank="1" showInputMessage="1" showErrorMessage="1" prompt="Payment Date is automatically updated in this column under this heading" sqref="C8"/>
    <dataValidation allowBlank="1" showInputMessage="1" showErrorMessage="1" prompt="Beginning Balance is automatically calculated in this column under this heading" sqref="D8"/>
    <dataValidation allowBlank="1" showInputMessage="1" showErrorMessage="1" prompt="Payment amount is automatically calculated in this column under this heading" sqref="E8"/>
    <dataValidation allowBlank="1" showInputMessage="1" showErrorMessage="1" prompt="Principal amount is automatically updated in this column under this heading" sqref="F8"/>
    <dataValidation allowBlank="1" showInputMessage="1" showErrorMessage="1" prompt="Interest amount is automatically updated in this column under this heading" sqref="G8"/>
    <dataValidation allowBlank="1" showInputMessage="1" showErrorMessage="1" prompt="Ending Balance is automatically updated in this column under this heading" sqref="H8"/>
  </dataValidations>
  <printOptions horizontalCentered="1"/>
  <pageMargins left="0.25" right="0.25" top="2" bottom="1.25" header="0.3" footer="0.3"/>
  <pageSetup scale="92" fitToHeight="0" orientation="portrait" r:id="rId1"/>
  <headerFooter>
    <oddHeader>&amp;C&amp;G
&amp;"Montserrat,Regular"&amp;12Andrew LaSalla II, Principal</oddHeader>
    <oddFooter>&amp;C&amp;"Montserrat,Regular"&amp;12 888.235.3102 tel
andrew@LSGLendingAdvisors.com
LSGLendingAdvisors.com</oddFooter>
  </headerFooter>
  <ignoredErrors>
    <ignoredError sqref="H3:H6 B352 B9:B351 B353:B368 C9:C368 D9:D368 E9:E368 F9:F368 G9:G368 H9:H368" emptyCellReference="1"/>
  </ignoredErrors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Loan Calculator</vt:lpstr>
      <vt:lpstr>ColumnTitle1</vt:lpstr>
      <vt:lpstr>InterestRate</vt:lpstr>
      <vt:lpstr>LoanAmount</vt:lpstr>
      <vt:lpstr>LoanStartDate</vt:lpstr>
      <vt:lpstr>LoanYears</vt:lpstr>
      <vt:lpstr>NumberOfPayments</vt:lpstr>
      <vt:lpstr>'Loan Calculator'!Print_Titles</vt:lpstr>
      <vt:lpstr>RowTitleRegion1..D6</vt:lpstr>
      <vt:lpstr>RowTitleRegion2..H6</vt:lpstr>
      <vt:lpstr>Total_Interest</vt:lpstr>
      <vt:lpstr>TotalLoanCost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2018-09-21T10:14:44Z</dcterms:created>
  <dcterms:modified xsi:type="dcterms:W3CDTF">2018-09-21T10:19:20Z</dcterms:modified>
  <cp:version/>
</cp:coreProperties>
</file>